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510" activeTab="0"/>
  </bookViews>
  <sheets>
    <sheet name="Podaci" sheetId="1" r:id="rId1"/>
  </sheets>
  <definedNames>
    <definedName name="_xlnm.Print_Titles" localSheetId="0">'Podaci'!$18:$19</definedName>
  </definedNames>
  <calcPr fullCalcOnLoad="1"/>
</workbook>
</file>

<file path=xl/sharedStrings.xml><?xml version="1.0" encoding="utf-8"?>
<sst xmlns="http://schemas.openxmlformats.org/spreadsheetml/2006/main" count="72" uniqueCount="58">
  <si>
    <t xml:space="preserve">KUPAC: </t>
  </si>
  <si>
    <t xml:space="preserve">ADRESA: </t>
  </si>
  <si>
    <t>TROŠKOVNIK</t>
  </si>
  <si>
    <t xml:space="preserve">Ponuditelj: </t>
  </si>
  <si>
    <t>Redni
broj</t>
  </si>
  <si>
    <t>Naziv mjernog mjesta</t>
  </si>
  <si>
    <t>Adresa mjernog mjesta</t>
  </si>
  <si>
    <t>Tarifni
model</t>
  </si>
  <si>
    <t>Potrošnja</t>
  </si>
  <si>
    <t>Cijena</t>
  </si>
  <si>
    <t>Iznos</t>
  </si>
  <si>
    <t>1</t>
  </si>
  <si>
    <t>2</t>
  </si>
  <si>
    <t>3</t>
  </si>
  <si>
    <t>4</t>
  </si>
  <si>
    <t>5</t>
  </si>
  <si>
    <t>6</t>
  </si>
  <si>
    <t>7</t>
  </si>
  <si>
    <t>8=(6)*(7)</t>
  </si>
  <si>
    <t>Plavi</t>
  </si>
  <si>
    <t>VT (kWh)</t>
  </si>
  <si>
    <t>NT (kWh)</t>
  </si>
  <si>
    <t>SN (kW)</t>
  </si>
  <si>
    <t xml:space="preserve">Naknada za poticanje proizvodnje iz obnovljivih izvora: </t>
  </si>
  <si>
    <t>Ukupno (kWh)</t>
  </si>
  <si>
    <t xml:space="preserve">Ukupno bez PDV (kuna): </t>
  </si>
  <si>
    <t xml:space="preserve">Ukupno PDV (kuna): </t>
  </si>
  <si>
    <t xml:space="preserve">Ukupno s PDV (kuna): </t>
  </si>
  <si>
    <t>Napomena:</t>
  </si>
  <si>
    <t>Navedene cijene el.energije kn/kWh i radne snage kn/kW navedene su u tablici, a ostali uvjeti bit će uređeni Ugovorom o opskrbi električnom energijom povlaštenog kupca, a sve sukladno važećim zakonskim propisima</t>
  </si>
  <si>
    <t>Jedinične cijene kn/kWh i kn/kW su bez PDV</t>
  </si>
  <si>
    <t>(mjesto i datum)</t>
  </si>
  <si>
    <t>(pečat, čitko ime i prezime ovlaštene osobe)</t>
  </si>
  <si>
    <t>(potpis ovlaštene osobe)</t>
  </si>
  <si>
    <t>DJEČJI VRTIĆ MEDULIN</t>
  </si>
  <si>
    <t>MUNIDA 3A, MEDULIN, HRVATSKA</t>
  </si>
  <si>
    <t xml:space="preserve">OIB: </t>
  </si>
  <si>
    <t>93649655110</t>
  </si>
  <si>
    <t>Obračunsko mjesto</t>
  </si>
  <si>
    <t>Munida 3a, 52 203 Medulin</t>
  </si>
  <si>
    <t>1110044568</t>
  </si>
  <si>
    <t>DJEČJI VRTIĆ - VRTIĆ VINKURAN</t>
  </si>
  <si>
    <t>Centar 3, Vinkuran, 52 100 Pula</t>
  </si>
  <si>
    <t>Bijeli</t>
  </si>
  <si>
    <t>1111100213</t>
  </si>
  <si>
    <t>DJEČJI VRTIĆ  - VRTIĆ PREMANTURA</t>
  </si>
  <si>
    <t>Premantura BB, Premantura, 52100 Pula</t>
  </si>
  <si>
    <t>Trošarine za uporabu električne energije:</t>
  </si>
  <si>
    <t>Mrežarina:</t>
  </si>
  <si>
    <t xml:space="preserve"> godišnje procjenjene vrijednosti potrošnje električne energije</t>
  </si>
  <si>
    <t>Obrazac 2b</t>
  </si>
  <si>
    <t>Crveni</t>
  </si>
  <si>
    <t>JT (kWh)</t>
  </si>
  <si>
    <t>Procijenjene vrijednosti odnose se na period od jedne (1) godine počev od 01.04. tekuće godine</t>
  </si>
  <si>
    <t>Pomer, Pomer 293</t>
  </si>
  <si>
    <r>
      <t>Medulin,</t>
    </r>
    <r>
      <rPr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16.03.2021.</t>
    </r>
  </si>
  <si>
    <r>
      <rPr>
        <sz val="11"/>
        <rFont val="Calibri"/>
        <family val="2"/>
      </rPr>
      <t>KLASA</t>
    </r>
    <r>
      <rPr>
        <sz val="11"/>
        <rFont val="Calibri"/>
        <family val="2"/>
      </rPr>
      <t>:</t>
    </r>
    <r>
      <rPr>
        <b/>
        <sz val="11"/>
        <rFont val="Calibri"/>
        <family val="2"/>
      </rPr>
      <t xml:space="preserve"> 406-09/21-01/1</t>
    </r>
  </si>
  <si>
    <r>
      <rPr>
        <sz val="11"/>
        <rFont val="Calibri"/>
        <family val="2"/>
      </rPr>
      <t>UR.BROJj</t>
    </r>
    <r>
      <rPr>
        <sz val="11"/>
        <rFont val="Calibri"/>
        <family val="2"/>
      </rPr>
      <t>:</t>
    </r>
    <r>
      <rPr>
        <b/>
        <sz val="11"/>
        <rFont val="Calibri"/>
        <family val="2"/>
      </rPr>
      <t>2168/02-54-03-21-01-02</t>
    </r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</si>
</sst>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,###,###,##0.0000"/>
    <numFmt numFmtId="169" formatCode="#,###,###,##0.00"/>
    <numFmt numFmtId="170" formatCode="#,###,###,##0"/>
    <numFmt numFmtId="171" formatCode="&quot;Da&quot;;&quot;Da&quot;;&quot;Ne&quot;"/>
    <numFmt numFmtId="172" formatCode="&quot;True&quot;;&quot;True&quot;;&quot;False&quot;"/>
    <numFmt numFmtId="173" formatCode="&quot;Uključeno&quot;;&quot;Uključeno&quot;;&quot;Isključeno&quot;"/>
    <numFmt numFmtId="174" formatCode="[$¥€-2]\ #,##0.00_);[Red]\([$€-2]\ #,##0.00\)"/>
    <numFmt numFmtId="175" formatCode="[$-41A]d\.\ mmmm\ yyyy\."/>
  </numFmts>
  <fonts count="4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8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49" fontId="5" fillId="0" borderId="20" xfId="0" applyNumberFormat="1" applyFont="1" applyBorder="1" applyAlignment="1">
      <alignment horizontal="left"/>
    </xf>
    <xf numFmtId="49" fontId="3" fillId="0" borderId="21" xfId="0" applyNumberFormat="1" applyFont="1" applyBorder="1" applyAlignment="1">
      <alignment horizontal="left"/>
    </xf>
    <xf numFmtId="170" fontId="3" fillId="0" borderId="16" xfId="0" applyNumberFormat="1" applyFont="1" applyBorder="1" applyAlignment="1">
      <alignment horizontal="right"/>
    </xf>
    <xf numFmtId="170" fontId="3" fillId="0" borderId="17" xfId="0" applyNumberFormat="1" applyFont="1" applyBorder="1" applyAlignment="1">
      <alignment horizontal="right"/>
    </xf>
    <xf numFmtId="170" fontId="3" fillId="0" borderId="14" xfId="0" applyNumberFormat="1" applyFont="1" applyBorder="1" applyAlignment="1">
      <alignment horizontal="right"/>
    </xf>
    <xf numFmtId="170" fontId="3" fillId="0" borderId="11" xfId="0" applyNumberFormat="1" applyFont="1" applyBorder="1" applyAlignment="1">
      <alignment horizontal="right"/>
    </xf>
    <xf numFmtId="170" fontId="5" fillId="0" borderId="20" xfId="0" applyNumberFormat="1" applyFont="1" applyBorder="1" applyAlignment="1">
      <alignment horizontal="right"/>
    </xf>
    <xf numFmtId="170" fontId="3" fillId="0" borderId="22" xfId="0" applyNumberFormat="1" applyFont="1" applyBorder="1" applyAlignment="1">
      <alignment horizontal="right"/>
    </xf>
    <xf numFmtId="170" fontId="5" fillId="0" borderId="21" xfId="0" applyNumberFormat="1" applyFont="1" applyBorder="1" applyAlignment="1">
      <alignment horizontal="right"/>
    </xf>
    <xf numFmtId="170" fontId="3" fillId="0" borderId="21" xfId="0" applyNumberFormat="1" applyFont="1" applyBorder="1" applyAlignment="1">
      <alignment horizontal="right"/>
    </xf>
    <xf numFmtId="168" fontId="5" fillId="0" borderId="16" xfId="0" applyNumberFormat="1" applyFont="1" applyBorder="1" applyAlignment="1">
      <alignment horizontal="right"/>
    </xf>
    <xf numFmtId="169" fontId="5" fillId="0" borderId="23" xfId="0" applyNumberFormat="1" applyFont="1" applyBorder="1" applyAlignment="1">
      <alignment horizontal="right"/>
    </xf>
    <xf numFmtId="168" fontId="5" fillId="0" borderId="17" xfId="0" applyNumberFormat="1" applyFont="1" applyBorder="1" applyAlignment="1">
      <alignment horizontal="right"/>
    </xf>
    <xf numFmtId="169" fontId="5" fillId="0" borderId="24" xfId="0" applyNumberFormat="1" applyFont="1" applyBorder="1" applyAlignment="1">
      <alignment horizontal="right"/>
    </xf>
    <xf numFmtId="168" fontId="5" fillId="0" borderId="14" xfId="0" applyNumberFormat="1" applyFont="1" applyBorder="1" applyAlignment="1">
      <alignment horizontal="right"/>
    </xf>
    <xf numFmtId="169" fontId="5" fillId="0" borderId="15" xfId="0" applyNumberFormat="1" applyFont="1" applyBorder="1" applyAlignment="1">
      <alignment horizontal="right"/>
    </xf>
    <xf numFmtId="168" fontId="5" fillId="0" borderId="11" xfId="0" applyNumberFormat="1" applyFont="1" applyBorder="1" applyAlignment="1">
      <alignment horizontal="right"/>
    </xf>
    <xf numFmtId="169" fontId="5" fillId="0" borderId="12" xfId="0" applyNumberFormat="1" applyFont="1" applyBorder="1" applyAlignment="1">
      <alignment horizontal="right"/>
    </xf>
    <xf numFmtId="168" fontId="5" fillId="0" borderId="19" xfId="0" applyNumberFormat="1" applyFont="1" applyBorder="1" applyAlignment="1">
      <alignment horizontal="right"/>
    </xf>
    <xf numFmtId="169" fontId="5" fillId="0" borderId="25" xfId="0" applyNumberFormat="1" applyFont="1" applyBorder="1" applyAlignment="1">
      <alignment horizontal="right"/>
    </xf>
    <xf numFmtId="168" fontId="5" fillId="0" borderId="20" xfId="0" applyNumberFormat="1" applyFont="1" applyBorder="1" applyAlignment="1">
      <alignment horizontal="right"/>
    </xf>
    <xf numFmtId="169" fontId="5" fillId="0" borderId="26" xfId="0" applyNumberFormat="1" applyFont="1" applyBorder="1" applyAlignment="1">
      <alignment horizontal="right"/>
    </xf>
    <xf numFmtId="168" fontId="5" fillId="0" borderId="22" xfId="0" applyNumberFormat="1" applyFont="1" applyBorder="1" applyAlignment="1">
      <alignment horizontal="right"/>
    </xf>
    <xf numFmtId="169" fontId="5" fillId="0" borderId="27" xfId="0" applyNumberFormat="1" applyFont="1" applyBorder="1" applyAlignment="1">
      <alignment horizontal="right"/>
    </xf>
    <xf numFmtId="168" fontId="5" fillId="0" borderId="21" xfId="0" applyNumberFormat="1" applyFont="1" applyBorder="1" applyAlignment="1">
      <alignment horizontal="right"/>
    </xf>
    <xf numFmtId="169" fontId="3" fillId="0" borderId="28" xfId="0" applyNumberFormat="1" applyFont="1" applyBorder="1" applyAlignment="1">
      <alignment horizontal="right"/>
    </xf>
    <xf numFmtId="168" fontId="3" fillId="0" borderId="21" xfId="0" applyNumberFormat="1" applyFont="1" applyBorder="1" applyAlignment="1">
      <alignment horizontal="right"/>
    </xf>
    <xf numFmtId="49" fontId="24" fillId="0" borderId="0" xfId="0" applyNumberFormat="1" applyFont="1" applyAlignment="1">
      <alignment horizontal="left"/>
    </xf>
    <xf numFmtId="0" fontId="24" fillId="0" borderId="0" xfId="0" applyFont="1" applyAlignment="1">
      <alignment horizontal="right"/>
    </xf>
    <xf numFmtId="49" fontId="25" fillId="0" borderId="0" xfId="0" applyNumberFormat="1" applyFont="1" applyAlignment="1">
      <alignment horizontal="left"/>
    </xf>
    <xf numFmtId="169" fontId="26" fillId="0" borderId="0" xfId="0" applyNumberFormat="1" applyFont="1" applyAlignment="1">
      <alignment horizontal="right"/>
    </xf>
    <xf numFmtId="49" fontId="5" fillId="0" borderId="29" xfId="0" applyNumberFormat="1" applyFont="1" applyBorder="1" applyAlignment="1">
      <alignment vertical="center"/>
    </xf>
    <xf numFmtId="49" fontId="5" fillId="0" borderId="3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left"/>
    </xf>
    <xf numFmtId="170" fontId="3" fillId="0" borderId="19" xfId="0" applyNumberFormat="1" applyFont="1" applyBorder="1" applyAlignment="1">
      <alignment horizontal="right"/>
    </xf>
    <xf numFmtId="49" fontId="5" fillId="0" borderId="31" xfId="0" applyNumberFormat="1" applyFont="1" applyBorder="1" applyAlignment="1">
      <alignment vertical="center"/>
    </xf>
    <xf numFmtId="49" fontId="5" fillId="0" borderId="32" xfId="0" applyNumberFormat="1" applyFont="1" applyBorder="1" applyAlignment="1">
      <alignment vertical="center"/>
    </xf>
    <xf numFmtId="49" fontId="3" fillId="0" borderId="32" xfId="0" applyNumberFormat="1" applyFont="1" applyBorder="1" applyAlignment="1">
      <alignment horizontal="right" vertical="center"/>
    </xf>
    <xf numFmtId="49" fontId="3" fillId="0" borderId="33" xfId="0" applyNumberFormat="1" applyFont="1" applyBorder="1" applyAlignment="1">
      <alignment horizontal="right" vertical="center"/>
    </xf>
    <xf numFmtId="49" fontId="5" fillId="0" borderId="34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35" xfId="0" applyNumberFormat="1" applyFont="1" applyBorder="1" applyAlignment="1">
      <alignment horizontal="left"/>
    </xf>
    <xf numFmtId="170" fontId="3" fillId="0" borderId="20" xfId="0" applyNumberFormat="1" applyFont="1" applyBorder="1" applyAlignment="1">
      <alignment horizontal="right"/>
    </xf>
    <xf numFmtId="49" fontId="5" fillId="0" borderId="36" xfId="0" applyNumberFormat="1" applyFont="1" applyBorder="1" applyAlignment="1">
      <alignment horizontal="left"/>
    </xf>
    <xf numFmtId="49" fontId="5" fillId="0" borderId="37" xfId="0" applyNumberFormat="1" applyFont="1" applyBorder="1" applyAlignment="1">
      <alignment vertical="center"/>
    </xf>
    <xf numFmtId="49" fontId="5" fillId="0" borderId="38" xfId="0" applyNumberFormat="1" applyFont="1" applyBorder="1" applyAlignment="1">
      <alignment horizontal="left"/>
    </xf>
    <xf numFmtId="49" fontId="0" fillId="0" borderId="39" xfId="0" applyNumberFormat="1" applyBorder="1" applyAlignment="1">
      <alignment horizontal="left"/>
    </xf>
    <xf numFmtId="49" fontId="0" fillId="0" borderId="40" xfId="0" applyNumberFormat="1" applyBorder="1" applyAlignment="1">
      <alignment horizontal="left"/>
    </xf>
    <xf numFmtId="49" fontId="0" fillId="0" borderId="41" xfId="0" applyNumberFormat="1" applyBorder="1" applyAlignment="1">
      <alignment horizontal="left"/>
    </xf>
    <xf numFmtId="49" fontId="5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right" vertical="center"/>
    </xf>
    <xf numFmtId="49" fontId="3" fillId="0" borderId="42" xfId="0" applyNumberFormat="1" applyFont="1" applyBorder="1" applyAlignment="1">
      <alignment horizontal="right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0" fillId="0" borderId="45" xfId="0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169" fontId="5" fillId="0" borderId="0" xfId="0" applyNumberFormat="1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right" vertical="center"/>
    </xf>
    <xf numFmtId="49" fontId="3" fillId="0" borderId="40" xfId="0" applyNumberFormat="1" applyFont="1" applyBorder="1" applyAlignment="1">
      <alignment horizontal="right" vertical="center"/>
    </xf>
    <xf numFmtId="49" fontId="3" fillId="0" borderId="46" xfId="0" applyNumberFormat="1" applyFont="1" applyBorder="1" applyAlignment="1">
      <alignment horizontal="right" vertical="center"/>
    </xf>
    <xf numFmtId="49" fontId="5" fillId="0" borderId="47" xfId="0" applyNumberFormat="1" applyFont="1" applyBorder="1" applyAlignment="1">
      <alignment horizontal="center" vertical="center"/>
    </xf>
    <xf numFmtId="49" fontId="44" fillId="0" borderId="22" xfId="0" applyNumberFormat="1" applyFont="1" applyBorder="1" applyAlignment="1">
      <alignment horizontal="center" vertical="center"/>
    </xf>
    <xf numFmtId="49" fontId="44" fillId="0" borderId="18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68" fontId="5" fillId="0" borderId="0" xfId="0" applyNumberFormat="1" applyFont="1" applyAlignment="1">
      <alignment horizontal="right" vertical="center"/>
    </xf>
    <xf numFmtId="49" fontId="0" fillId="0" borderId="45" xfId="0" applyNumberFormat="1" applyBorder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0</xdr:rowOff>
    </xdr:from>
    <xdr:to>
      <xdr:col>2</xdr:col>
      <xdr:colOff>1190625</xdr:colOff>
      <xdr:row>4</xdr:row>
      <xdr:rowOff>133350</xdr:rowOff>
    </xdr:to>
    <xdr:pic>
      <xdr:nvPicPr>
        <xdr:cNvPr id="1" name="Slika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2200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BreakPreview" zoomScaleSheetLayoutView="100" zoomScalePageLayoutView="0" workbookViewId="0" topLeftCell="A10">
      <selection activeCell="D44" sqref="D44"/>
    </sheetView>
  </sheetViews>
  <sheetFormatPr defaultColWidth="9.140625" defaultRowHeight="12.75"/>
  <cols>
    <col min="1" max="1" width="12.7109375" style="1" customWidth="1"/>
    <col min="2" max="2" width="10.7109375" style="2" customWidth="1"/>
    <col min="3" max="3" width="36.7109375" style="2" customWidth="1"/>
    <col min="4" max="4" width="50.7109375" style="2" customWidth="1"/>
    <col min="5" max="6" width="12.7109375" style="2" customWidth="1"/>
    <col min="7" max="7" width="12.7109375" style="3" customWidth="1"/>
    <col min="8" max="8" width="10.7109375" style="4" customWidth="1"/>
    <col min="9" max="9" width="15.7109375" style="5" customWidth="1"/>
  </cols>
  <sheetData>
    <row r="1" spans="1:3" ht="12.75">
      <c r="A1" s="87"/>
      <c r="B1" s="87"/>
      <c r="C1" s="87"/>
    </row>
    <row r="2" spans="1:3" ht="12.75">
      <c r="A2" s="87"/>
      <c r="B2" s="87"/>
      <c r="C2" s="87"/>
    </row>
    <row r="3" spans="1:8" ht="12.75">
      <c r="A3" s="87"/>
      <c r="B3" s="87"/>
      <c r="C3" s="87"/>
      <c r="H3" s="4" t="s">
        <v>50</v>
      </c>
    </row>
    <row r="4" spans="1:3" ht="12.75">
      <c r="A4" s="87"/>
      <c r="B4" s="87"/>
      <c r="C4" s="87"/>
    </row>
    <row r="5" ht="12.75"/>
    <row r="6" spans="1:3" ht="15">
      <c r="A6" s="12" t="s">
        <v>0</v>
      </c>
      <c r="B6" s="88" t="s">
        <v>34</v>
      </c>
      <c r="C6" s="88"/>
    </row>
    <row r="7" spans="1:3" ht="15">
      <c r="A7" s="12" t="s">
        <v>1</v>
      </c>
      <c r="B7" s="88" t="s">
        <v>35</v>
      </c>
      <c r="C7" s="88"/>
    </row>
    <row r="8" spans="1:3" ht="15">
      <c r="A8" s="12" t="s">
        <v>36</v>
      </c>
      <c r="B8" s="88" t="s">
        <v>37</v>
      </c>
      <c r="C8" s="88"/>
    </row>
    <row r="9" spans="1:3" ht="19.5" customHeight="1">
      <c r="A9" s="74" t="s">
        <v>55</v>
      </c>
      <c r="B9" s="74"/>
      <c r="C9" s="74"/>
    </row>
    <row r="10" spans="1:3" ht="14.25" customHeight="1">
      <c r="A10" s="115" t="s">
        <v>56</v>
      </c>
      <c r="B10" s="116"/>
      <c r="C10" s="116"/>
    </row>
    <row r="11" spans="1:3" ht="15" customHeight="1">
      <c r="A11" s="115" t="s">
        <v>57</v>
      </c>
      <c r="B11" s="116"/>
      <c r="C11" s="116"/>
    </row>
    <row r="12" spans="1:3" ht="12.75" customHeight="1" hidden="1">
      <c r="A12" s="116"/>
      <c r="B12" s="116"/>
      <c r="C12" s="116"/>
    </row>
    <row r="13" spans="1:3" ht="12.75">
      <c r="A13" s="6"/>
      <c r="B13" s="7"/>
      <c r="C13" s="7"/>
    </row>
    <row r="14" spans="1:9" ht="15">
      <c r="A14" s="89" t="s">
        <v>2</v>
      </c>
      <c r="B14" s="90"/>
      <c r="C14" s="90"/>
      <c r="D14" s="90"/>
      <c r="E14" s="90"/>
      <c r="F14" s="90"/>
      <c r="G14" s="91"/>
      <c r="H14" s="92"/>
      <c r="I14" s="93"/>
    </row>
    <row r="15" spans="1:9" ht="15.75" thickBot="1">
      <c r="A15" s="89" t="s">
        <v>49</v>
      </c>
      <c r="B15" s="90"/>
      <c r="C15" s="90"/>
      <c r="D15" s="90"/>
      <c r="E15" s="90"/>
      <c r="F15" s="90"/>
      <c r="G15" s="91"/>
      <c r="H15" s="92"/>
      <c r="I15" s="93"/>
    </row>
    <row r="16" spans="1:4" ht="23.25" customHeight="1" thickBot="1">
      <c r="A16" s="14" t="s">
        <v>3</v>
      </c>
      <c r="B16" s="71"/>
      <c r="C16" s="72"/>
      <c r="D16" s="73"/>
    </row>
    <row r="17" ht="13.5" thickBot="1"/>
    <row r="18" spans="1:9" s="8" customFormat="1" ht="25.5">
      <c r="A18" s="15" t="s">
        <v>4</v>
      </c>
      <c r="B18" s="16" t="s">
        <v>38</v>
      </c>
      <c r="C18" s="17" t="s">
        <v>5</v>
      </c>
      <c r="D18" s="17" t="s">
        <v>6</v>
      </c>
      <c r="E18" s="18" t="s">
        <v>7</v>
      </c>
      <c r="F18" s="96" t="s">
        <v>8</v>
      </c>
      <c r="G18" s="97"/>
      <c r="H18" s="17" t="s">
        <v>9</v>
      </c>
      <c r="I18" s="19" t="s">
        <v>10</v>
      </c>
    </row>
    <row r="19" spans="1:9" s="1" customFormat="1" ht="13.5" thickBot="1">
      <c r="A19" s="9" t="s">
        <v>11</v>
      </c>
      <c r="B19" s="10" t="s">
        <v>12</v>
      </c>
      <c r="C19" s="10" t="s">
        <v>13</v>
      </c>
      <c r="D19" s="10" t="s">
        <v>14</v>
      </c>
      <c r="E19" s="10" t="s">
        <v>15</v>
      </c>
      <c r="F19" s="94" t="s">
        <v>16</v>
      </c>
      <c r="G19" s="95"/>
      <c r="H19" s="10" t="s">
        <v>17</v>
      </c>
      <c r="I19" s="11" t="s">
        <v>18</v>
      </c>
    </row>
    <row r="20" spans="1:9" ht="15" customHeight="1">
      <c r="A20" s="77">
        <v>1</v>
      </c>
      <c r="B20" s="79">
        <v>1104108154</v>
      </c>
      <c r="C20" s="81" t="s">
        <v>34</v>
      </c>
      <c r="D20" s="81" t="s">
        <v>39</v>
      </c>
      <c r="E20" s="81" t="s">
        <v>51</v>
      </c>
      <c r="F20" s="20" t="s">
        <v>20</v>
      </c>
      <c r="G20" s="27">
        <v>36000</v>
      </c>
      <c r="H20" s="35"/>
      <c r="I20" s="36">
        <f>ROUND(G20*H20,2)</f>
        <v>0</v>
      </c>
    </row>
    <row r="21" spans="1:9" ht="15" customHeight="1" thickBot="1">
      <c r="A21" s="78"/>
      <c r="B21" s="80"/>
      <c r="C21" s="82"/>
      <c r="D21" s="82"/>
      <c r="E21" s="82"/>
      <c r="F21" s="21" t="s">
        <v>21</v>
      </c>
      <c r="G21" s="28">
        <v>10500</v>
      </c>
      <c r="H21" s="37"/>
      <c r="I21" s="38">
        <f>ROUND(G21*H21,2)</f>
        <v>0</v>
      </c>
    </row>
    <row r="22" spans="1:9" ht="15" customHeight="1">
      <c r="A22" s="77" t="s">
        <v>12</v>
      </c>
      <c r="B22" s="79">
        <v>1104339457</v>
      </c>
      <c r="C22" s="81" t="s">
        <v>34</v>
      </c>
      <c r="D22" s="81" t="s">
        <v>54</v>
      </c>
      <c r="E22" s="81" t="s">
        <v>51</v>
      </c>
      <c r="F22" s="22" t="s">
        <v>20</v>
      </c>
      <c r="G22" s="29">
        <v>39100</v>
      </c>
      <c r="H22" s="39"/>
      <c r="I22" s="40">
        <f>ROUND(G22*H22,2)</f>
        <v>0</v>
      </c>
    </row>
    <row r="23" spans="1:9" ht="15" customHeight="1" thickBot="1">
      <c r="A23" s="78"/>
      <c r="B23" s="80"/>
      <c r="C23" s="82"/>
      <c r="D23" s="82"/>
      <c r="E23" s="82"/>
      <c r="F23" s="21" t="s">
        <v>21</v>
      </c>
      <c r="G23" s="28">
        <v>15750</v>
      </c>
      <c r="H23" s="37"/>
      <c r="I23" s="38">
        <f>ROUND(G23*H23,2)</f>
        <v>0</v>
      </c>
    </row>
    <row r="24" spans="1:9" ht="15" customHeight="1">
      <c r="A24" s="77" t="s">
        <v>13</v>
      </c>
      <c r="B24" s="102" t="s">
        <v>40</v>
      </c>
      <c r="C24" s="81" t="s">
        <v>41</v>
      </c>
      <c r="D24" s="81" t="s">
        <v>42</v>
      </c>
      <c r="E24" s="81" t="s">
        <v>43</v>
      </c>
      <c r="F24" s="22" t="s">
        <v>20</v>
      </c>
      <c r="G24" s="29">
        <v>8100</v>
      </c>
      <c r="H24" s="39"/>
      <c r="I24" s="40">
        <f aca="true" t="shared" si="0" ref="I24:I30">ROUND(G24*H24,2)</f>
        <v>0</v>
      </c>
    </row>
    <row r="25" spans="1:9" ht="15.75" thickBot="1">
      <c r="A25" s="101"/>
      <c r="B25" s="103"/>
      <c r="C25" s="104"/>
      <c r="D25" s="104"/>
      <c r="E25" s="104"/>
      <c r="F25" s="23" t="s">
        <v>21</v>
      </c>
      <c r="G25" s="30">
        <v>300</v>
      </c>
      <c r="H25" s="41"/>
      <c r="I25" s="42">
        <f>ROUND(G25*H25,2)</f>
        <v>0</v>
      </c>
    </row>
    <row r="26" spans="1:9" ht="15">
      <c r="A26" s="77" t="s">
        <v>14</v>
      </c>
      <c r="B26" s="81" t="s">
        <v>44</v>
      </c>
      <c r="C26" s="81" t="s">
        <v>45</v>
      </c>
      <c r="D26" s="81" t="s">
        <v>46</v>
      </c>
      <c r="E26" s="81" t="s">
        <v>19</v>
      </c>
      <c r="F26" s="20" t="s">
        <v>52</v>
      </c>
      <c r="G26" s="27">
        <v>2500</v>
      </c>
      <c r="H26" s="35"/>
      <c r="I26" s="36">
        <f t="shared" si="0"/>
        <v>0</v>
      </c>
    </row>
    <row r="27" spans="1:9" ht="15.75" thickBot="1">
      <c r="A27" s="78"/>
      <c r="B27" s="82"/>
      <c r="C27" s="82"/>
      <c r="D27" s="82"/>
      <c r="E27" s="82"/>
      <c r="F27" s="24"/>
      <c r="G27" s="59"/>
      <c r="H27" s="43"/>
      <c r="I27" s="44">
        <f t="shared" si="0"/>
        <v>0</v>
      </c>
    </row>
    <row r="28" spans="1:9" ht="3" customHeight="1" hidden="1" thickBot="1">
      <c r="A28" s="78"/>
      <c r="B28" s="82"/>
      <c r="C28" s="82"/>
      <c r="D28" s="82"/>
      <c r="E28" s="82"/>
      <c r="F28" s="25"/>
      <c r="G28" s="31"/>
      <c r="H28" s="45"/>
      <c r="I28" s="46"/>
    </row>
    <row r="29" spans="1:9" ht="15">
      <c r="A29" s="56"/>
      <c r="B29" s="57"/>
      <c r="C29" s="57"/>
      <c r="D29" s="57"/>
      <c r="E29" s="69"/>
      <c r="F29" s="68" t="s">
        <v>22</v>
      </c>
      <c r="G29" s="32">
        <v>325</v>
      </c>
      <c r="H29" s="47"/>
      <c r="I29" s="48">
        <f>ROUND(G29*H29,2)</f>
        <v>0</v>
      </c>
    </row>
    <row r="30" spans="1:9" ht="15">
      <c r="A30" s="64"/>
      <c r="B30" s="65"/>
      <c r="C30" s="65"/>
      <c r="D30" s="75" t="s">
        <v>48</v>
      </c>
      <c r="E30" s="76"/>
      <c r="F30" s="70" t="s">
        <v>20</v>
      </c>
      <c r="G30" s="59">
        <f>G20+G24+G22</f>
        <v>83200</v>
      </c>
      <c r="H30" s="43"/>
      <c r="I30" s="44">
        <f t="shared" si="0"/>
        <v>0</v>
      </c>
    </row>
    <row r="31" spans="1:9" ht="15">
      <c r="A31" s="64"/>
      <c r="B31" s="65"/>
      <c r="C31" s="65"/>
      <c r="D31" s="75"/>
      <c r="E31" s="76"/>
      <c r="F31" s="66" t="s">
        <v>21</v>
      </c>
      <c r="G31" s="67">
        <f>G21+G25+G27+G23</f>
        <v>26550</v>
      </c>
      <c r="H31" s="45"/>
      <c r="I31" s="44">
        <f>ROUND(G31*H31,2)</f>
        <v>0</v>
      </c>
    </row>
    <row r="32" spans="1:9" ht="15.75" thickBot="1">
      <c r="A32" s="60"/>
      <c r="B32" s="61"/>
      <c r="C32" s="61"/>
      <c r="D32" s="62"/>
      <c r="E32" s="63"/>
      <c r="F32" s="58" t="s">
        <v>52</v>
      </c>
      <c r="G32" s="30">
        <f>G26</f>
        <v>2500</v>
      </c>
      <c r="H32" s="41"/>
      <c r="I32" s="42">
        <f>ROUND(G32*H32,2)</f>
        <v>0</v>
      </c>
    </row>
    <row r="33" spans="1:9" ht="15.75" thickBot="1">
      <c r="A33" s="98" t="s">
        <v>47</v>
      </c>
      <c r="B33" s="99"/>
      <c r="C33" s="99"/>
      <c r="D33" s="99"/>
      <c r="E33" s="100"/>
      <c r="F33" s="26" t="s">
        <v>24</v>
      </c>
      <c r="G33" s="33"/>
      <c r="H33" s="49"/>
      <c r="I33" s="50">
        <f>ROUND(G33*H33,2)</f>
        <v>0</v>
      </c>
    </row>
    <row r="34" spans="1:9" ht="15.75" thickBot="1">
      <c r="A34" s="108" t="s">
        <v>23</v>
      </c>
      <c r="B34" s="109"/>
      <c r="C34" s="109"/>
      <c r="D34" s="109"/>
      <c r="E34" s="109"/>
      <c r="F34" s="26" t="s">
        <v>24</v>
      </c>
      <c r="G34" s="34">
        <f>G20+G21+G24+G25+G26+G22+G23</f>
        <v>112250</v>
      </c>
      <c r="H34" s="51"/>
      <c r="I34" s="50">
        <f>ROUND(G34*H34,2)</f>
        <v>0</v>
      </c>
    </row>
    <row r="35" spans="1:9" ht="15.75">
      <c r="A35" s="110" t="s">
        <v>25</v>
      </c>
      <c r="B35" s="111"/>
      <c r="C35" s="111"/>
      <c r="D35" s="111"/>
      <c r="E35" s="111"/>
      <c r="F35" s="111"/>
      <c r="G35" s="112"/>
      <c r="H35" s="113"/>
      <c r="I35" s="55">
        <f>SUM(I20:I34)</f>
        <v>0</v>
      </c>
    </row>
    <row r="36" spans="1:9" ht="15.75">
      <c r="A36" s="110" t="s">
        <v>26</v>
      </c>
      <c r="B36" s="111"/>
      <c r="C36" s="111"/>
      <c r="D36" s="111"/>
      <c r="E36" s="111"/>
      <c r="F36" s="111"/>
      <c r="G36" s="112"/>
      <c r="H36" s="113"/>
      <c r="I36" s="55">
        <f>I35*13%</f>
        <v>0</v>
      </c>
    </row>
    <row r="37" spans="1:9" ht="15.75">
      <c r="A37" s="110" t="s">
        <v>27</v>
      </c>
      <c r="B37" s="111"/>
      <c r="C37" s="111"/>
      <c r="D37" s="111"/>
      <c r="E37" s="111"/>
      <c r="F37" s="111"/>
      <c r="G37" s="112"/>
      <c r="H37" s="113"/>
      <c r="I37" s="55">
        <f>I36+I35</f>
        <v>0</v>
      </c>
    </row>
    <row r="39" spans="1:7" ht="12.75">
      <c r="A39" s="13" t="s">
        <v>28</v>
      </c>
      <c r="B39" s="52"/>
      <c r="C39" s="52"/>
      <c r="D39" s="52"/>
      <c r="E39" s="52"/>
      <c r="F39" s="52"/>
      <c r="G39" s="53"/>
    </row>
    <row r="40" spans="1:7" ht="12.75">
      <c r="A40" s="54" t="s">
        <v>29</v>
      </c>
      <c r="B40" s="52"/>
      <c r="C40" s="52"/>
      <c r="D40" s="52"/>
      <c r="E40" s="52"/>
      <c r="F40" s="52"/>
      <c r="G40" s="53"/>
    </row>
    <row r="41" spans="1:7" ht="12.75">
      <c r="A41" s="54" t="s">
        <v>53</v>
      </c>
      <c r="B41" s="52"/>
      <c r="C41" s="52"/>
      <c r="D41" s="52"/>
      <c r="E41" s="52"/>
      <c r="F41" s="52"/>
      <c r="G41" s="53"/>
    </row>
    <row r="42" spans="1:7" ht="22.5" customHeight="1">
      <c r="A42" s="54" t="s">
        <v>30</v>
      </c>
      <c r="B42" s="52"/>
      <c r="C42" s="52"/>
      <c r="D42" s="52"/>
      <c r="E42" s="52"/>
      <c r="F42" s="52"/>
      <c r="G42" s="53"/>
    </row>
    <row r="44" spans="1:9" ht="39.75" customHeight="1">
      <c r="A44" s="114"/>
      <c r="B44" s="114"/>
      <c r="G44" s="86"/>
      <c r="H44" s="86"/>
      <c r="I44" s="86"/>
    </row>
    <row r="45" spans="1:9" ht="12.75">
      <c r="A45" s="105" t="s">
        <v>31</v>
      </c>
      <c r="B45" s="106"/>
      <c r="G45" s="107" t="s">
        <v>32</v>
      </c>
      <c r="H45" s="107"/>
      <c r="I45" s="107"/>
    </row>
    <row r="46" spans="7:9" ht="12.75">
      <c r="G46" s="86"/>
      <c r="H46" s="86"/>
      <c r="I46" s="86"/>
    </row>
    <row r="47" spans="7:9" ht="12.75">
      <c r="G47" s="83" t="s">
        <v>33</v>
      </c>
      <c r="H47" s="84"/>
      <c r="I47" s="85"/>
    </row>
  </sheetData>
  <sheetProtection/>
  <mergeCells count="44">
    <mergeCell ref="A45:B45"/>
    <mergeCell ref="G45:I45"/>
    <mergeCell ref="A34:E34"/>
    <mergeCell ref="A35:H35"/>
    <mergeCell ref="A36:H36"/>
    <mergeCell ref="A37:H37"/>
    <mergeCell ref="A44:B44"/>
    <mergeCell ref="G44:I44"/>
    <mergeCell ref="F18:G18"/>
    <mergeCell ref="A33:E33"/>
    <mergeCell ref="A24:A25"/>
    <mergeCell ref="B24:B25"/>
    <mergeCell ref="C24:C25"/>
    <mergeCell ref="D24:D25"/>
    <mergeCell ref="E24:E25"/>
    <mergeCell ref="D20:D21"/>
    <mergeCell ref="A26:A28"/>
    <mergeCell ref="B26:B28"/>
    <mergeCell ref="A1:C4"/>
    <mergeCell ref="B8:C8"/>
    <mergeCell ref="B7:C7"/>
    <mergeCell ref="B6:C6"/>
    <mergeCell ref="A20:A21"/>
    <mergeCell ref="B20:B21"/>
    <mergeCell ref="C20:C21"/>
    <mergeCell ref="A14:I14"/>
    <mergeCell ref="A15:I15"/>
    <mergeCell ref="F19:G19"/>
    <mergeCell ref="C26:C28"/>
    <mergeCell ref="D26:D28"/>
    <mergeCell ref="E26:E28"/>
    <mergeCell ref="E20:E21"/>
    <mergeCell ref="G47:I47"/>
    <mergeCell ref="G46:I46"/>
    <mergeCell ref="A10:C10"/>
    <mergeCell ref="A11:C12"/>
    <mergeCell ref="B16:D16"/>
    <mergeCell ref="A9:C9"/>
    <mergeCell ref="D30:E31"/>
    <mergeCell ref="A22:A23"/>
    <mergeCell ref="B22:B23"/>
    <mergeCell ref="C22:C23"/>
    <mergeCell ref="D22:D23"/>
    <mergeCell ref="E22:E23"/>
  </mergeCells>
  <printOptions horizontalCentered="1"/>
  <pageMargins left="0.7874015748031497" right="0.1968503937007874" top="0.7874015748031497" bottom="0.7874015748031497" header="0.5118110236220472" footer="0.5118110236220472"/>
  <pageSetup fitToHeight="0" fitToWidth="0" horizontalDpi="600" verticalDpi="600" orientation="landscape" paperSize="9" scale="68" r:id="rId2"/>
  <headerFooter alignWithMargins="0">
    <oddFooter>&amp;R&amp;P/&amp;N</oddFooter>
  </headerFooter>
  <ignoredErrors>
    <ignoredError sqref="B8 B19 A19 C19 D19:I19 B24 B26" numberStoredAsText="1"/>
    <ignoredError sqref="I24:I37 I2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Snježana Hajdinjak</dc:creator>
  <cp:keywords/>
  <dc:description/>
  <cp:lastModifiedBy>korisnik</cp:lastModifiedBy>
  <cp:lastPrinted>2021-03-12T10:02:49Z</cp:lastPrinted>
  <dcterms:created xsi:type="dcterms:W3CDTF">2016-02-16T11:00:26Z</dcterms:created>
  <dcterms:modified xsi:type="dcterms:W3CDTF">2021-03-16T08:14:14Z</dcterms:modified>
  <cp:category/>
  <cp:version/>
  <cp:contentType/>
  <cp:contentStatus/>
</cp:coreProperties>
</file>