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tina\Desktop\UPRAVNO VIJEĆE\6. SJEDNICA UPRAVNOG VIJEĆA\"/>
    </mc:Choice>
  </mc:AlternateContent>
  <xr:revisionPtr revIDLastSave="0" documentId="13_ncr:1_{4440DBAA-9669-4A15-8E4B-22C88027F7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ći dio" sheetId="1" r:id="rId1"/>
    <sheet name="opći dio II" sheetId="3" r:id="rId2"/>
    <sheet name="RASHODI I IZDACI" sheetId="2" r:id="rId3"/>
  </sheets>
  <definedNames>
    <definedName name="_xlnm.Print_Titles" localSheetId="2">'RASHODI I IZDACI'!$3:$4</definedName>
    <definedName name="_xlnm.Print_Area" localSheetId="0">'opći dio'!$A$1:$E$66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3" l="1"/>
  <c r="E38" i="3"/>
  <c r="D37" i="3"/>
  <c r="E37" i="3" s="1"/>
  <c r="E36" i="3" s="1"/>
  <c r="D36" i="3"/>
  <c r="C36" i="3"/>
  <c r="D31" i="3"/>
  <c r="C30" i="3"/>
  <c r="D13" i="3"/>
  <c r="E13" i="3" s="1"/>
  <c r="E8" i="3" s="1"/>
  <c r="E7" i="3" s="1"/>
  <c r="D8" i="3"/>
  <c r="D7" i="3" s="1"/>
  <c r="C8" i="3"/>
  <c r="C7" i="3" s="1"/>
  <c r="D29" i="1"/>
  <c r="D48" i="1"/>
  <c r="E48" i="1" s="1"/>
  <c r="D32" i="1"/>
  <c r="E32" i="1" s="1"/>
  <c r="E49" i="1"/>
  <c r="E33" i="1"/>
  <c r="E30" i="1"/>
  <c r="C31" i="1"/>
  <c r="C28" i="1"/>
  <c r="D31" i="1" l="1"/>
  <c r="E29" i="3"/>
  <c r="E31" i="3"/>
  <c r="E30" i="3" s="1"/>
  <c r="D30" i="3"/>
  <c r="D29" i="3"/>
  <c r="C29" i="3"/>
  <c r="D28" i="1"/>
  <c r="E29" i="1"/>
  <c r="E28" i="1" s="1"/>
  <c r="E31" i="1"/>
  <c r="C34" i="1"/>
  <c r="C43" i="1" s="1"/>
  <c r="C51" i="1" s="1"/>
  <c r="D34" i="1" l="1"/>
  <c r="D43" i="1" s="1"/>
  <c r="D51" i="1" s="1"/>
  <c r="E34" i="1"/>
  <c r="E43" i="1" s="1"/>
  <c r="E51" i="1" s="1"/>
</calcChain>
</file>

<file path=xl/sharedStrings.xml><?xml version="1.0" encoding="utf-8"?>
<sst xmlns="http://schemas.openxmlformats.org/spreadsheetml/2006/main" count="256" uniqueCount="108">
  <si>
    <t>Članak 1.</t>
  </si>
  <si>
    <t>PLAN</t>
  </si>
  <si>
    <t>Aktivnost A100000 Odgojno i administrativno-tehničko osoblje</t>
  </si>
  <si>
    <t>Rashodi poslovanja</t>
  </si>
  <si>
    <t>Rashodi za zaposlene</t>
  </si>
  <si>
    <t>Materijalni rashodi</t>
  </si>
  <si>
    <t>Financijski rashodi</t>
  </si>
  <si>
    <t>Rashodi za nabavu nefinancijske imovine</t>
  </si>
  <si>
    <t>Rashodi za nabavu proizvedene dugotrajne imovine</t>
  </si>
  <si>
    <t>VRSTA PRIHODA / PRIMITAKA</t>
  </si>
  <si>
    <t>Prihodi poslovanja</t>
  </si>
  <si>
    <t>Prihodi od imovine</t>
  </si>
  <si>
    <t>6</t>
  </si>
  <si>
    <t>64</t>
  </si>
  <si>
    <t>65</t>
  </si>
  <si>
    <t>66</t>
  </si>
  <si>
    <t>68</t>
  </si>
  <si>
    <t>3</t>
  </si>
  <si>
    <t>31</t>
  </si>
  <si>
    <t>32</t>
  </si>
  <si>
    <t>34</t>
  </si>
  <si>
    <t>4</t>
  </si>
  <si>
    <t>42</t>
  </si>
  <si>
    <t>BROJ KONTA</t>
  </si>
  <si>
    <t>Prihodi od upravnih i administrativnih pristojbi, pristojbi po posebnim propisima i naknada</t>
  </si>
  <si>
    <t>PROMJENA</t>
  </si>
  <si>
    <t>NOVI PLAN</t>
  </si>
  <si>
    <t>Izvor  1.1. OPĆI PRIHODI I PRIMICI</t>
  </si>
  <si>
    <t>63</t>
  </si>
  <si>
    <t>Pomoći iz inozemstva i od subjekata unutar općeg proračuna</t>
  </si>
  <si>
    <t>7</t>
  </si>
  <si>
    <t>Prihodi od prodaje nefinancijske imovine</t>
  </si>
  <si>
    <t xml:space="preserve">  SVEUKUPNO RASHODI / IZDACI</t>
  </si>
  <si>
    <t>Funkcijska klasifikacija  09 Obrazovanje</t>
  </si>
  <si>
    <t>I. OPĆI DIO</t>
  </si>
  <si>
    <t>A) SAŽETAK RAČUNA PRIHODA I RASHODA</t>
  </si>
  <si>
    <t/>
  </si>
  <si>
    <t>B) SAŽETAK RAČUNA FINANCIRANJA</t>
  </si>
  <si>
    <t>A. RAČUN PRIHODA I RASHODA</t>
  </si>
  <si>
    <t xml:space="preserve">  SVEUKUPNO PRIHODI</t>
  </si>
  <si>
    <t>Kazne, upravne mjere i ostali prihodi</t>
  </si>
  <si>
    <t>Funkcijska klasifikacija  091 Predškolsko i osnovno obrazovanje</t>
  </si>
  <si>
    <t>II. POSEBNI DIO</t>
  </si>
  <si>
    <t>UKUPNO PRIHODI</t>
  </si>
  <si>
    <t>UKUPNO RASHODI</t>
  </si>
  <si>
    <t>RAZLIKA − VIŠAK/MANJAK</t>
  </si>
  <si>
    <t>Primici od financijske imovine i zaduživanja</t>
  </si>
  <si>
    <t>Izdaci za financijsku imovinu i otplate zajmova</t>
  </si>
  <si>
    <t>PRIJENOS VIŠKA/MANJKA U SLJEDEĆE RAZDOBLJE</t>
  </si>
  <si>
    <t>VIŠAK / MANJAK + NETO FINANCIRANJE + PRIJENOS VIŠKA / MANJKA IZ PRETHODNE(IH) GODINE - PRIJENOS VIŠKA / MANJKA U SLJEDEĆE RAZDOBLJE</t>
  </si>
  <si>
    <t xml:space="preserve">NOVI PLAN </t>
  </si>
  <si>
    <t>Prihodi od prodaje proizvoda i robe te pruženih usluga, prihodi od donacija te povrati po protestira</t>
  </si>
  <si>
    <t xml:space="preserve"> PRIJEDLOG I. IZMJENA I DOPUNA FINANCIJSKOG                                                                                                                                PLANA DJEČJEG VRTIĆA MEDULIN ZA 2026. GODINU</t>
  </si>
  <si>
    <t>NETO  FINANCIRANJE</t>
  </si>
  <si>
    <t>VIŠAK/MANJAK + NETO FINANCIRANJE</t>
  </si>
  <si>
    <t>C) PRENESENI VIŠAK ILI PRENESENI MANJAK</t>
  </si>
  <si>
    <t>PRIJENOS VIŠKA/MANJKA IZ PRETHODNE(IH) GODINA</t>
  </si>
  <si>
    <t>D) VIŠEGODIŠNJI PLAN URAVNOTEŽENJA</t>
  </si>
  <si>
    <t>VIŠAK/MANJAK IZ PRETHODNE(IH) GODINA KOJI ĆE SE RASPOREDITI/POKRITI</t>
  </si>
  <si>
    <t>VIŠAK/MANJAK TEKUĆE GODINE</t>
  </si>
  <si>
    <t>PRIJENOS VIŠKA/MANJKA U SLIJEDEĆE RAZDOBLJE</t>
  </si>
  <si>
    <t>A1. PRIHODI I RASHODI PREMA EKONOMSKOJ KLASIFIKACIJI</t>
  </si>
  <si>
    <t>A2. PRIHODI I RASHODI PREMA IZVORIMA FINANCIRANJA</t>
  </si>
  <si>
    <t>A3. RASHODI PREMA FUNKCIJSKOJ KLASIFIKACIJI</t>
  </si>
  <si>
    <t>38</t>
  </si>
  <si>
    <t>Rashodi za donacije, kazne, naknade šteta i kapitalne pomoći</t>
  </si>
  <si>
    <t>Prihodi iz nadležnog proračuna i od HZZO-a temeljem ugovornih obaveza</t>
  </si>
  <si>
    <t>Izvor  1. OPĆI PRIHODI I PRIMICI</t>
  </si>
  <si>
    <t>Izvor  3. VLASTITI PRIHODI</t>
  </si>
  <si>
    <t>Izvor  3.1. VLASTITI PRIHODI</t>
  </si>
  <si>
    <t>Izvor  4. PRIHODI ZA POSEBNE NAMJENE</t>
  </si>
  <si>
    <t>Izvor  4.3. OSTALI PRIHODI ZA POSEBNE NAMJENE</t>
  </si>
  <si>
    <t>Izvor  5. POMOĆI</t>
  </si>
  <si>
    <t>Izvor  5.0. POMOĆI IZ DRŽAVNOG PRORAČUNA</t>
  </si>
  <si>
    <t>Izvor  5.1. POMOĆI EU</t>
  </si>
  <si>
    <t>Izvor  5.2. OSTALE POMOĆI</t>
  </si>
  <si>
    <t>Izvor  7. PRIHODI OD NEFINANCIJSKE IMOVINE I NADOKNADE ŠTETE S OSNOVA</t>
  </si>
  <si>
    <t>Izvor  7.1. PRIHODI OD NEFINANCIJSKE IMOVINE I NADOKNADE ŠTETE S OSNOVA</t>
  </si>
  <si>
    <t>Izvor  9. VIŠAK/MANJAK PRIHODA IZ RANIJIH GODINA</t>
  </si>
  <si>
    <t>Izvor  9.1. VIŠAK PRIHODA IZ RANIJIH GODINA</t>
  </si>
  <si>
    <t>Izvor  9.2. VIŠAK PRIHODA IZ RANIJIH GODINA - PK</t>
  </si>
  <si>
    <t>Funkcijska klasifikacija  0911 Predškolsko obrazovanje</t>
  </si>
  <si>
    <t>Proračunski korisnik 35572 DJEČJI VRTIĆ MEDULIN</t>
  </si>
  <si>
    <t>Program 1102 REDOVNA DJELATNOSTI DJEČJEG VRTIĆA MEDULIN</t>
  </si>
  <si>
    <t>Izvor  1.1.1 OPĆI PRIHODI I PRIMICI</t>
  </si>
  <si>
    <t>Izvor  3.1.1 VLASTITI PRIHODI - PK</t>
  </si>
  <si>
    <t>Izvor  4.3.14 PRIHODI ZA POSEBNE NAMJENE - PK</t>
  </si>
  <si>
    <t>Izvor  5.0.11 POMOĆI IZ DRŽAVNOG PRORAČUNA KROZ OPĆE PRIHODE I I PRIMITKE</t>
  </si>
  <si>
    <t>Izvor  5.0.110 POMOĆI IZ DRŽAVNOG PRORAČUNA KROZ OPĆE PRIHODE I PRIMITKE</t>
  </si>
  <si>
    <t>Izvor  7.1.3 PRIHODI OD NEFINANCIJSKE IMOVINE I OSIGURANJA - PK</t>
  </si>
  <si>
    <t>Izvor  9.1.110 VIŠAK PRIHODA IZ RANIJIH GODINA - POM</t>
  </si>
  <si>
    <t>Izvor  9.2.1. VIŠAK PRIHODA IZ RANIJIH GODINA - PK - POS.NAMJ.</t>
  </si>
  <si>
    <t>Izvor  9.2.2 VIŠAK PRIHODA IZ RANIJIH GODINA - PK - VL.PRIH.</t>
  </si>
  <si>
    <t>Izvor  9.2.3 VIŠAK PRIHODA IZ RANIJIH GODINA - PK - DON</t>
  </si>
  <si>
    <t>Izvor  9.2.4 VIŠAK PRIHODA IZ RANIJIH GODINA - PK - PROD.IMOV</t>
  </si>
  <si>
    <t>Izvor  9.2.6 VIŠAK PRIHODA IZ RANIJIH GODINA - PK - POM</t>
  </si>
  <si>
    <t>Tekući projekt T100001 Projekt Erasmus + Odgoj srcem i tehnologijom</t>
  </si>
  <si>
    <t>Izvor  5.1.0 PROGRAMI UNIJE</t>
  </si>
  <si>
    <t>URBROJ: 2163-27-2-25-1 od 13. studenoga 2025.g.), mijenja se kako slijedi:</t>
  </si>
  <si>
    <t>Na temelju članka 38. Zakona o proračunu i članka 39. Statuta  Dječjeg vrtića Medulin Upravno</t>
  </si>
  <si>
    <t>vijeće na svojoj 6. sjednici održanoj dana 13. srpnja 2026.g. 2026. godine donosi:</t>
  </si>
  <si>
    <t xml:space="preserve">Financijski plan Dječjeg vrtića Medulin za 2026. godinu (KLASA: 400-01/25-01/2,                          </t>
  </si>
  <si>
    <t>U Medulinu, 13. srpnja 2026. godine</t>
  </si>
  <si>
    <r>
      <rPr>
        <b/>
        <sz val="10"/>
        <color indexed="8"/>
        <rFont val="Arial"/>
        <family val="2"/>
        <charset val="238"/>
      </rPr>
      <t>KLASA</t>
    </r>
    <r>
      <rPr>
        <sz val="10"/>
        <color indexed="8"/>
        <rFont val="Arial"/>
        <family val="2"/>
        <charset val="238"/>
      </rPr>
      <t>: 400-01/26-01/1</t>
    </r>
  </si>
  <si>
    <r>
      <rPr>
        <b/>
        <sz val="10"/>
        <color indexed="8"/>
        <rFont val="Arial"/>
        <family val="2"/>
        <charset val="238"/>
      </rPr>
      <t>URBROJ</t>
    </r>
    <r>
      <rPr>
        <sz val="10"/>
        <color indexed="8"/>
        <rFont val="Arial"/>
        <family val="2"/>
        <charset val="238"/>
      </rPr>
      <t>: 2163-27-2-26-2</t>
    </r>
  </si>
  <si>
    <t>PREDJEDNICA UPRAVNOG VIJEĆA</t>
  </si>
  <si>
    <t>DJEČJEG VRTIĆA MEDULIN</t>
  </si>
  <si>
    <t xml:space="preserve">Marina Jakša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</si>
</sst>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4" fillId="0" borderId="0"/>
    <xf numFmtId="0" fontId="15" fillId="0" borderId="0"/>
    <xf numFmtId="0" fontId="10" fillId="0" borderId="0"/>
  </cellStyleXfs>
  <cellXfs count="13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/>
    <xf numFmtId="0" fontId="2" fillId="0" borderId="0" xfId="0" applyFont="1" applyAlignment="1">
      <alignment horizontal="left"/>
    </xf>
    <xf numFmtId="0" fontId="11" fillId="0" borderId="0" xfId="0" applyFont="1"/>
    <xf numFmtId="0" fontId="0" fillId="0" borderId="0" xfId="0" applyAlignment="1">
      <alignment wrapText="1"/>
    </xf>
    <xf numFmtId="0" fontId="9" fillId="0" borderId="2" xfId="0" applyFont="1" applyBorder="1"/>
    <xf numFmtId="4" fontId="9" fillId="0" borderId="2" xfId="0" applyNumberFormat="1" applyFont="1" applyBorder="1"/>
    <xf numFmtId="0" fontId="0" fillId="0" borderId="2" xfId="0" applyBorder="1"/>
    <xf numFmtId="4" fontId="0" fillId="0" borderId="2" xfId="0" applyNumberFormat="1" applyBorder="1"/>
    <xf numFmtId="4" fontId="8" fillId="3" borderId="2" xfId="0" applyNumberFormat="1" applyFont="1" applyFill="1" applyBorder="1"/>
    <xf numFmtId="4" fontId="8" fillId="4" borderId="2" xfId="0" applyNumberFormat="1" applyFont="1" applyFill="1" applyBorder="1"/>
    <xf numFmtId="0" fontId="12" fillId="5" borderId="2" xfId="0" applyFont="1" applyFill="1" applyBorder="1"/>
    <xf numFmtId="4" fontId="12" fillId="5" borderId="2" xfId="0" applyNumberFormat="1" applyFont="1" applyFill="1" applyBorder="1"/>
    <xf numFmtId="0" fontId="9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8" fillId="6" borderId="2" xfId="0" applyFont="1" applyFill="1" applyBorder="1"/>
    <xf numFmtId="4" fontId="8" fillId="6" borderId="2" xfId="0" applyNumberFormat="1" applyFont="1" applyFill="1" applyBorder="1"/>
    <xf numFmtId="0" fontId="10" fillId="0" borderId="0" xfId="1"/>
    <xf numFmtId="0" fontId="10" fillId="0" borderId="0" xfId="1" applyAlignment="1">
      <alignment wrapText="1"/>
    </xf>
    <xf numFmtId="0" fontId="9" fillId="0" borderId="0" xfId="1" applyFont="1"/>
    <xf numFmtId="4" fontId="9" fillId="0" borderId="0" xfId="1" applyNumberFormat="1" applyFont="1"/>
    <xf numFmtId="4" fontId="8" fillId="7" borderId="2" xfId="0" applyNumberFormat="1" applyFont="1" applyFill="1" applyBorder="1"/>
    <xf numFmtId="4" fontId="0" fillId="0" borderId="0" xfId="0" applyNumberFormat="1"/>
    <xf numFmtId="0" fontId="8" fillId="7" borderId="2" xfId="0" applyFont="1" applyFill="1" applyBorder="1"/>
    <xf numFmtId="0" fontId="1" fillId="0" borderId="0" xfId="0" applyFont="1"/>
    <xf numFmtId="0" fontId="1" fillId="2" borderId="3" xfId="0" quotePrefix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5" fillId="0" borderId="0" xfId="3"/>
    <xf numFmtId="0" fontId="10" fillId="0" borderId="0" xfId="3" applyFont="1"/>
    <xf numFmtId="0" fontId="15" fillId="0" borderId="2" xfId="3" applyBorder="1"/>
    <xf numFmtId="0" fontId="9" fillId="0" borderId="0" xfId="3" applyFont="1"/>
    <xf numFmtId="0" fontId="15" fillId="0" borderId="6" xfId="3" applyBorder="1" applyAlignment="1">
      <alignment wrapText="1"/>
    </xf>
    <xf numFmtId="0" fontId="16" fillId="0" borderId="7" xfId="3" applyFont="1" applyBorder="1" applyAlignment="1">
      <alignment wrapText="1"/>
    </xf>
    <xf numFmtId="4" fontId="15" fillId="0" borderId="5" xfId="3" applyNumberFormat="1" applyBorder="1"/>
    <xf numFmtId="0" fontId="15" fillId="0" borderId="8" xfId="3" applyBorder="1" applyAlignment="1">
      <alignment wrapText="1"/>
    </xf>
    <xf numFmtId="0" fontId="15" fillId="0" borderId="9" xfId="3" applyBorder="1" applyAlignment="1">
      <alignment wrapText="1"/>
    </xf>
    <xf numFmtId="0" fontId="10" fillId="0" borderId="2" xfId="3" applyFont="1" applyBorder="1" applyAlignment="1">
      <alignment horizontal="left" wrapText="1"/>
    </xf>
    <xf numFmtId="0" fontId="10" fillId="0" borderId="2" xfId="3" applyFont="1" applyBorder="1" applyAlignment="1">
      <alignment wrapText="1"/>
    </xf>
    <xf numFmtId="4" fontId="9" fillId="8" borderId="2" xfId="3" applyNumberFormat="1" applyFont="1" applyFill="1" applyBorder="1" applyAlignment="1">
      <alignment vertical="center" wrapText="1"/>
    </xf>
    <xf numFmtId="4" fontId="16" fillId="8" borderId="5" xfId="3" applyNumberFormat="1" applyFont="1" applyFill="1" applyBorder="1" applyAlignment="1">
      <alignment horizontal="right" wrapText="1"/>
    </xf>
    <xf numFmtId="4" fontId="9" fillId="8" borderId="5" xfId="3" applyNumberFormat="1" applyFont="1" applyFill="1" applyBorder="1" applyAlignment="1">
      <alignment horizontal="right"/>
    </xf>
    <xf numFmtId="4" fontId="9" fillId="8" borderId="5" xfId="3" applyNumberFormat="1" applyFont="1" applyFill="1" applyBorder="1"/>
    <xf numFmtId="4" fontId="10" fillId="0" borderId="5" xfId="3" applyNumberFormat="1" applyFont="1" applyBorder="1" applyAlignment="1">
      <alignment horizontal="right" wrapText="1"/>
    </xf>
    <xf numFmtId="0" fontId="16" fillId="0" borderId="3" xfId="3" applyFont="1" applyBorder="1" applyAlignment="1">
      <alignment horizontal="center" wrapText="1"/>
    </xf>
    <xf numFmtId="0" fontId="16" fillId="0" borderId="4" xfId="3" applyFont="1" applyBorder="1" applyAlignment="1">
      <alignment horizontal="center" wrapText="1"/>
    </xf>
    <xf numFmtId="0" fontId="16" fillId="0" borderId="9" xfId="3" applyFont="1" applyBorder="1" applyAlignment="1">
      <alignment horizontal="center" wrapText="1"/>
    </xf>
    <xf numFmtId="0" fontId="9" fillId="0" borderId="8" xfId="3" applyFont="1" applyBorder="1" applyAlignment="1">
      <alignment horizontal="center" wrapText="1"/>
    </xf>
    <xf numFmtId="0" fontId="9" fillId="0" borderId="0" xfId="1" applyFont="1" applyAlignment="1">
      <alignment horizontal="center" wrapText="1"/>
    </xf>
    <xf numFmtId="4" fontId="9" fillId="8" borderId="2" xfId="3" applyNumberFormat="1" applyFont="1" applyFill="1" applyBorder="1" applyAlignment="1">
      <alignment horizontal="right"/>
    </xf>
    <xf numFmtId="4" fontId="10" fillId="0" borderId="2" xfId="0" applyNumberFormat="1" applyFont="1" applyBorder="1"/>
    <xf numFmtId="4" fontId="0" fillId="0" borderId="0" xfId="0" applyNumberFormat="1" applyAlignment="1">
      <alignment wrapText="1"/>
    </xf>
    <xf numFmtId="0" fontId="9" fillId="0" borderId="3" xfId="3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7" fillId="0" borderId="0" xfId="0" applyFont="1"/>
    <xf numFmtId="0" fontId="9" fillId="8" borderId="2" xfId="1" applyFont="1" applyFill="1" applyBorder="1"/>
    <xf numFmtId="4" fontId="9" fillId="8" borderId="2" xfId="1" applyNumberFormat="1" applyFont="1" applyFill="1" applyBorder="1"/>
    <xf numFmtId="0" fontId="9" fillId="10" borderId="2" xfId="0" applyFont="1" applyFill="1" applyBorder="1"/>
    <xf numFmtId="4" fontId="9" fillId="10" borderId="2" xfId="0" applyNumberFormat="1" applyFont="1" applyFill="1" applyBorder="1"/>
    <xf numFmtId="0" fontId="0" fillId="0" borderId="2" xfId="0" applyBorder="1" applyAlignment="1">
      <alignment horizontal="left"/>
    </xf>
    <xf numFmtId="4" fontId="9" fillId="11" borderId="2" xfId="0" applyNumberFormat="1" applyFont="1" applyFill="1" applyBorder="1"/>
    <xf numFmtId="4" fontId="8" fillId="12" borderId="2" xfId="0" applyNumberFormat="1" applyFont="1" applyFill="1" applyBorder="1"/>
    <xf numFmtId="0" fontId="10" fillId="9" borderId="0" xfId="0" applyFont="1" applyFill="1"/>
    <xf numFmtId="4" fontId="4" fillId="9" borderId="2" xfId="0" applyNumberFormat="1" applyFont="1" applyFill="1" applyBorder="1"/>
    <xf numFmtId="0" fontId="4" fillId="9" borderId="0" xfId="0" applyFont="1" applyFill="1" applyAlignment="1">
      <alignment wrapText="1"/>
    </xf>
    <xf numFmtId="4" fontId="4" fillId="9" borderId="0" xfId="0" applyNumberFormat="1" applyFont="1" applyFill="1"/>
    <xf numFmtId="4" fontId="8" fillId="9" borderId="2" xfId="0" applyNumberFormat="1" applyFont="1" applyFill="1" applyBorder="1"/>
    <xf numFmtId="0" fontId="8" fillId="9" borderId="2" xfId="0" applyFont="1" applyFill="1" applyBorder="1"/>
    <xf numFmtId="0" fontId="13" fillId="13" borderId="2" xfId="0" applyFont="1" applyFill="1" applyBorder="1"/>
    <xf numFmtId="4" fontId="13" fillId="13" borderId="2" xfId="0" applyNumberFormat="1" applyFont="1" applyFill="1" applyBorder="1"/>
    <xf numFmtId="0" fontId="8" fillId="12" borderId="2" xfId="0" applyFont="1" applyFill="1" applyBorder="1"/>
    <xf numFmtId="0" fontId="8" fillId="14" borderId="2" xfId="0" applyFont="1" applyFill="1" applyBorder="1"/>
    <xf numFmtId="4" fontId="8" fillId="14" borderId="2" xfId="0" applyNumberFormat="1" applyFont="1" applyFill="1" applyBorder="1"/>
    <xf numFmtId="0" fontId="10" fillId="0" borderId="2" xfId="3" applyFont="1" applyBorder="1" applyAlignment="1">
      <alignment wrapText="1"/>
    </xf>
    <xf numFmtId="0" fontId="15" fillId="0" borderId="2" xfId="3" applyBorder="1" applyAlignment="1">
      <alignment wrapText="1"/>
    </xf>
    <xf numFmtId="0" fontId="10" fillId="0" borderId="1" xfId="3" applyFont="1" applyBorder="1" applyAlignment="1">
      <alignment horizontal="left" wrapText="1"/>
    </xf>
    <xf numFmtId="0" fontId="15" fillId="0" borderId="5" xfId="3" applyBorder="1" applyAlignment="1">
      <alignment horizontal="left" wrapText="1"/>
    </xf>
    <xf numFmtId="0" fontId="10" fillId="0" borderId="5" xfId="3" applyFont="1" applyBorder="1" applyAlignment="1">
      <alignment horizontal="left" wrapText="1"/>
    </xf>
    <xf numFmtId="0" fontId="10" fillId="0" borderId="1" xfId="3" applyFont="1" applyBorder="1" applyAlignment="1">
      <alignment horizontal="left"/>
    </xf>
    <xf numFmtId="0" fontId="10" fillId="0" borderId="5" xfId="3" applyFont="1" applyBorder="1" applyAlignment="1">
      <alignment horizontal="left"/>
    </xf>
    <xf numFmtId="0" fontId="9" fillId="8" borderId="1" xfId="3" applyFont="1" applyFill="1" applyBorder="1" applyAlignment="1">
      <alignment horizontal="left" vertical="center" wrapText="1"/>
    </xf>
    <xf numFmtId="0" fontId="9" fillId="8" borderId="10" xfId="3" applyFont="1" applyFill="1" applyBorder="1" applyAlignment="1">
      <alignment horizontal="left" vertical="center" wrapText="1"/>
    </xf>
    <xf numFmtId="0" fontId="9" fillId="8" borderId="2" xfId="3" applyFont="1" applyFill="1" applyBorder="1"/>
    <xf numFmtId="0" fontId="15" fillId="0" borderId="6" xfId="3" applyBorder="1" applyAlignment="1">
      <alignment horizontal="center" wrapText="1"/>
    </xf>
    <xf numFmtId="0" fontId="15" fillId="0" borderId="8" xfId="3" applyBorder="1" applyAlignment="1">
      <alignment horizontal="center" wrapText="1"/>
    </xf>
    <xf numFmtId="0" fontId="15" fillId="0" borderId="7" xfId="3" applyBorder="1" applyAlignment="1">
      <alignment horizontal="center" wrapText="1"/>
    </xf>
    <xf numFmtId="0" fontId="15" fillId="0" borderId="9" xfId="3" applyBorder="1" applyAlignment="1">
      <alignment horizontal="center" wrapText="1"/>
    </xf>
    <xf numFmtId="0" fontId="9" fillId="8" borderId="1" xfId="3" applyFont="1" applyFill="1" applyBorder="1" applyAlignment="1">
      <alignment horizontal="left" wrapText="1"/>
    </xf>
    <xf numFmtId="0" fontId="9" fillId="8" borderId="5" xfId="3" applyFont="1" applyFill="1" applyBorder="1" applyAlignment="1">
      <alignment horizontal="left" wrapText="1"/>
    </xf>
    <xf numFmtId="0" fontId="9" fillId="8" borderId="1" xfId="3" applyFont="1" applyFill="1" applyBorder="1" applyAlignment="1">
      <alignment horizontal="left"/>
    </xf>
    <xf numFmtId="0" fontId="9" fillId="8" borderId="5" xfId="3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10" fillId="0" borderId="0" xfId="1"/>
    <xf numFmtId="0" fontId="9" fillId="0" borderId="0" xfId="1" applyFont="1"/>
    <xf numFmtId="0" fontId="4" fillId="9" borderId="1" xfId="0" applyFont="1" applyFill="1" applyBorder="1" applyAlignment="1">
      <alignment wrapText="1"/>
    </xf>
    <xf numFmtId="0" fontId="4" fillId="9" borderId="5" xfId="0" applyFont="1" applyFill="1" applyBorder="1" applyAlignment="1">
      <alignment wrapText="1"/>
    </xf>
    <xf numFmtId="0" fontId="8" fillId="12" borderId="1" xfId="0" applyFont="1" applyFill="1" applyBorder="1" applyAlignment="1">
      <alignment wrapText="1"/>
    </xf>
    <xf numFmtId="0" fontId="8" fillId="12" borderId="5" xfId="0" applyFont="1" applyFill="1" applyBorder="1" applyAlignment="1">
      <alignment wrapText="1"/>
    </xf>
    <xf numFmtId="0" fontId="8" fillId="12" borderId="1" xfId="0" applyFont="1" applyFill="1" applyBorder="1" applyAlignment="1">
      <alignment horizontal="left" wrapText="1"/>
    </xf>
    <xf numFmtId="0" fontId="8" fillId="12" borderId="5" xfId="0" applyFont="1" applyFill="1" applyBorder="1" applyAlignment="1">
      <alignment horizontal="left" wrapText="1"/>
    </xf>
    <xf numFmtId="0" fontId="4" fillId="9" borderId="1" xfId="0" applyFont="1" applyFill="1" applyBorder="1" applyAlignment="1">
      <alignment horizontal="left" wrapText="1"/>
    </xf>
    <xf numFmtId="0" fontId="4" fillId="9" borderId="5" xfId="0" applyFont="1" applyFill="1" applyBorder="1" applyAlignment="1">
      <alignment horizontal="left" wrapText="1"/>
    </xf>
    <xf numFmtId="0" fontId="10" fillId="9" borderId="1" xfId="0" applyFont="1" applyFill="1" applyBorder="1" applyAlignment="1">
      <alignment horizontal="center"/>
    </xf>
    <xf numFmtId="0" fontId="10" fillId="9" borderId="5" xfId="0" applyFont="1" applyFill="1" applyBorder="1" applyAlignment="1">
      <alignment horizontal="center"/>
    </xf>
    <xf numFmtId="0" fontId="9" fillId="11" borderId="1" xfId="0" applyFont="1" applyFill="1" applyBorder="1" applyAlignment="1">
      <alignment wrapText="1"/>
    </xf>
    <xf numFmtId="0" fontId="9" fillId="11" borderId="5" xfId="0" applyFont="1" applyFill="1" applyBorder="1" applyAlignment="1">
      <alignment wrapText="1"/>
    </xf>
    <xf numFmtId="0" fontId="8" fillId="9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left"/>
    </xf>
    <xf numFmtId="0" fontId="0" fillId="0" borderId="0" xfId="0"/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9" fillId="11" borderId="1" xfId="0" applyFont="1" applyFill="1" applyBorder="1" applyAlignment="1">
      <alignment horizontal="left" wrapText="1"/>
    </xf>
    <xf numFmtId="0" fontId="9" fillId="11" borderId="5" xfId="0" applyFont="1" applyFill="1" applyBorder="1" applyAlignment="1">
      <alignment horizontal="left" wrapText="1"/>
    </xf>
    <xf numFmtId="0" fontId="8" fillId="14" borderId="1" xfId="0" applyFont="1" applyFill="1" applyBorder="1" applyAlignment="1">
      <alignment horizontal="left" wrapText="1"/>
    </xf>
    <xf numFmtId="0" fontId="8" fillId="14" borderId="5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left" wrapText="1"/>
    </xf>
    <xf numFmtId="0" fontId="8" fillId="4" borderId="5" xfId="0" applyFont="1" applyFill="1" applyBorder="1" applyAlignment="1">
      <alignment horizontal="left" wrapText="1"/>
    </xf>
    <xf numFmtId="0" fontId="8" fillId="7" borderId="1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8" fillId="14" borderId="1" xfId="0" applyFont="1" applyFill="1" applyBorder="1" applyAlignment="1">
      <alignment wrapText="1"/>
    </xf>
    <xf numFmtId="0" fontId="8" fillId="14" borderId="5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wrapText="1"/>
    </xf>
    <xf numFmtId="0" fontId="8" fillId="4" borderId="5" xfId="0" applyFont="1" applyFill="1" applyBorder="1" applyAlignment="1">
      <alignment wrapText="1"/>
    </xf>
    <xf numFmtId="0" fontId="10" fillId="0" borderId="0" xfId="3" applyFont="1" applyBorder="1" applyAlignment="1">
      <alignment horizontal="left" wrapText="1"/>
    </xf>
    <xf numFmtId="4" fontId="10" fillId="0" borderId="0" xfId="0" applyNumberFormat="1" applyFont="1" applyBorder="1"/>
    <xf numFmtId="0" fontId="4" fillId="0" borderId="0" xfId="0" applyFont="1" applyAlignment="1">
      <alignment horizontal="center"/>
    </xf>
  </cellXfs>
  <cellStyles count="5">
    <cellStyle name="Normal 2" xfId="3" xr:uid="{81D80103-8ABC-46C2-898B-AE3FE7D5B784}"/>
    <cellStyle name="Normal 3" xfId="4" xr:uid="{B2882557-92D7-47DA-B366-80C5676B53E6}"/>
    <cellStyle name="Normalno" xfId="0" builtinId="0"/>
    <cellStyle name="Normalno 2" xfId="2" xr:uid="{F47E9D28-7517-4719-B52F-7EED62819074}"/>
    <cellStyle name="Normalno 3" xfId="1" xr:uid="{68CD51ED-9098-4EC5-A940-F7F03A243F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1876425</xdr:colOff>
      <xdr:row>0</xdr:row>
      <xdr:rowOff>0</xdr:rowOff>
    </xdr:from>
    <xdr:to>
      <xdr:col>3</xdr:col>
      <xdr:colOff>390525</xdr:colOff>
      <xdr:row>4</xdr:row>
      <xdr:rowOff>104775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86B7C43-E08D-4E56-B91E-E62DC1461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0" y="0"/>
          <a:ext cx="224790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F64"/>
  <sheetViews>
    <sheetView tabSelected="1" view="pageBreakPreview" topLeftCell="A34" zoomScale="60" zoomScaleNormal="100" workbookViewId="0">
      <selection activeCell="D63" sqref="D63:E63"/>
    </sheetView>
  </sheetViews>
  <sheetFormatPr defaultColWidth="11.42578125" defaultRowHeight="12.75" x14ac:dyDescent="0.2"/>
  <cols>
    <col min="1" max="1" width="4.7109375" style="2" customWidth="1"/>
    <col min="2" max="2" width="38.7109375" style="2" customWidth="1"/>
    <col min="3" max="3" width="17.28515625" style="2" customWidth="1"/>
    <col min="4" max="4" width="16.7109375" style="2" customWidth="1"/>
    <col min="5" max="5" width="16.140625" style="2" customWidth="1"/>
    <col min="6" max="240" width="11.42578125" style="2"/>
    <col min="241" max="242" width="4.28515625" style="2" customWidth="1"/>
    <col min="243" max="243" width="5.5703125" style="2" customWidth="1"/>
    <col min="244" max="244" width="5.28515625" style="2" customWidth="1"/>
    <col min="245" max="245" width="26.85546875" style="2" customWidth="1"/>
    <col min="246" max="246" width="15.140625" style="2" bestFit="1" customWidth="1"/>
    <col min="247" max="247" width="17.28515625" style="2" customWidth="1"/>
    <col min="248" max="248" width="16.7109375" style="2" customWidth="1"/>
    <col min="249" max="496" width="11.42578125" style="2"/>
    <col min="497" max="498" width="4.28515625" style="2" customWidth="1"/>
    <col min="499" max="499" width="5.5703125" style="2" customWidth="1"/>
    <col min="500" max="500" width="5.28515625" style="2" customWidth="1"/>
    <col min="501" max="501" width="26.85546875" style="2" customWidth="1"/>
    <col min="502" max="502" width="15.140625" style="2" bestFit="1" customWidth="1"/>
    <col min="503" max="503" width="17.28515625" style="2" customWidth="1"/>
    <col min="504" max="504" width="16.7109375" style="2" customWidth="1"/>
    <col min="505" max="752" width="11.42578125" style="2"/>
    <col min="753" max="754" width="4.28515625" style="2" customWidth="1"/>
    <col min="755" max="755" width="5.5703125" style="2" customWidth="1"/>
    <col min="756" max="756" width="5.28515625" style="2" customWidth="1"/>
    <col min="757" max="757" width="26.85546875" style="2" customWidth="1"/>
    <col min="758" max="758" width="15.140625" style="2" bestFit="1" customWidth="1"/>
    <col min="759" max="759" width="17.28515625" style="2" customWidth="1"/>
    <col min="760" max="760" width="16.7109375" style="2" customWidth="1"/>
    <col min="761" max="1008" width="11.42578125" style="2"/>
    <col min="1009" max="1010" width="4.28515625" style="2" customWidth="1"/>
    <col min="1011" max="1011" width="5.5703125" style="2" customWidth="1"/>
    <col min="1012" max="1012" width="5.28515625" style="2" customWidth="1"/>
    <col min="1013" max="1013" width="26.85546875" style="2" customWidth="1"/>
    <col min="1014" max="1014" width="15.140625" style="2" bestFit="1" customWidth="1"/>
    <col min="1015" max="1015" width="17.28515625" style="2" customWidth="1"/>
    <col min="1016" max="1016" width="16.7109375" style="2" customWidth="1"/>
    <col min="1017" max="1264" width="11.42578125" style="2"/>
    <col min="1265" max="1266" width="4.28515625" style="2" customWidth="1"/>
    <col min="1267" max="1267" width="5.5703125" style="2" customWidth="1"/>
    <col min="1268" max="1268" width="5.28515625" style="2" customWidth="1"/>
    <col min="1269" max="1269" width="26.85546875" style="2" customWidth="1"/>
    <col min="1270" max="1270" width="15.140625" style="2" bestFit="1" customWidth="1"/>
    <col min="1271" max="1271" width="17.28515625" style="2" customWidth="1"/>
    <col min="1272" max="1272" width="16.7109375" style="2" customWidth="1"/>
    <col min="1273" max="1520" width="11.42578125" style="2"/>
    <col min="1521" max="1522" width="4.28515625" style="2" customWidth="1"/>
    <col min="1523" max="1523" width="5.5703125" style="2" customWidth="1"/>
    <col min="1524" max="1524" width="5.28515625" style="2" customWidth="1"/>
    <col min="1525" max="1525" width="26.85546875" style="2" customWidth="1"/>
    <col min="1526" max="1526" width="15.140625" style="2" bestFit="1" customWidth="1"/>
    <col min="1527" max="1527" width="17.28515625" style="2" customWidth="1"/>
    <col min="1528" max="1528" width="16.7109375" style="2" customWidth="1"/>
    <col min="1529" max="1776" width="11.42578125" style="2"/>
    <col min="1777" max="1778" width="4.28515625" style="2" customWidth="1"/>
    <col min="1779" max="1779" width="5.5703125" style="2" customWidth="1"/>
    <col min="1780" max="1780" width="5.28515625" style="2" customWidth="1"/>
    <col min="1781" max="1781" width="26.85546875" style="2" customWidth="1"/>
    <col min="1782" max="1782" width="15.140625" style="2" bestFit="1" customWidth="1"/>
    <col min="1783" max="1783" width="17.28515625" style="2" customWidth="1"/>
    <col min="1784" max="1784" width="16.7109375" style="2" customWidth="1"/>
    <col min="1785" max="2032" width="11.42578125" style="2"/>
    <col min="2033" max="2034" width="4.28515625" style="2" customWidth="1"/>
    <col min="2035" max="2035" width="5.5703125" style="2" customWidth="1"/>
    <col min="2036" max="2036" width="5.28515625" style="2" customWidth="1"/>
    <col min="2037" max="2037" width="26.85546875" style="2" customWidth="1"/>
    <col min="2038" max="2038" width="15.140625" style="2" bestFit="1" customWidth="1"/>
    <col min="2039" max="2039" width="17.28515625" style="2" customWidth="1"/>
    <col min="2040" max="2040" width="16.7109375" style="2" customWidth="1"/>
    <col min="2041" max="2288" width="11.42578125" style="2"/>
    <col min="2289" max="2290" width="4.28515625" style="2" customWidth="1"/>
    <col min="2291" max="2291" width="5.5703125" style="2" customWidth="1"/>
    <col min="2292" max="2292" width="5.28515625" style="2" customWidth="1"/>
    <col min="2293" max="2293" width="26.85546875" style="2" customWidth="1"/>
    <col min="2294" max="2294" width="15.140625" style="2" bestFit="1" customWidth="1"/>
    <col min="2295" max="2295" width="17.28515625" style="2" customWidth="1"/>
    <col min="2296" max="2296" width="16.7109375" style="2" customWidth="1"/>
    <col min="2297" max="2544" width="11.42578125" style="2"/>
    <col min="2545" max="2546" width="4.28515625" style="2" customWidth="1"/>
    <col min="2547" max="2547" width="5.5703125" style="2" customWidth="1"/>
    <col min="2548" max="2548" width="5.28515625" style="2" customWidth="1"/>
    <col min="2549" max="2549" width="26.85546875" style="2" customWidth="1"/>
    <col min="2550" max="2550" width="15.140625" style="2" bestFit="1" customWidth="1"/>
    <col min="2551" max="2551" width="17.28515625" style="2" customWidth="1"/>
    <col min="2552" max="2552" width="16.7109375" style="2" customWidth="1"/>
    <col min="2553" max="2800" width="11.42578125" style="2"/>
    <col min="2801" max="2802" width="4.28515625" style="2" customWidth="1"/>
    <col min="2803" max="2803" width="5.5703125" style="2" customWidth="1"/>
    <col min="2804" max="2804" width="5.28515625" style="2" customWidth="1"/>
    <col min="2805" max="2805" width="26.85546875" style="2" customWidth="1"/>
    <col min="2806" max="2806" width="15.140625" style="2" bestFit="1" customWidth="1"/>
    <col min="2807" max="2807" width="17.28515625" style="2" customWidth="1"/>
    <col min="2808" max="2808" width="16.7109375" style="2" customWidth="1"/>
    <col min="2809" max="3056" width="11.42578125" style="2"/>
    <col min="3057" max="3058" width="4.28515625" style="2" customWidth="1"/>
    <col min="3059" max="3059" width="5.5703125" style="2" customWidth="1"/>
    <col min="3060" max="3060" width="5.28515625" style="2" customWidth="1"/>
    <col min="3061" max="3061" width="26.85546875" style="2" customWidth="1"/>
    <col min="3062" max="3062" width="15.140625" style="2" bestFit="1" customWidth="1"/>
    <col min="3063" max="3063" width="17.28515625" style="2" customWidth="1"/>
    <col min="3064" max="3064" width="16.7109375" style="2" customWidth="1"/>
    <col min="3065" max="3312" width="11.42578125" style="2"/>
    <col min="3313" max="3314" width="4.28515625" style="2" customWidth="1"/>
    <col min="3315" max="3315" width="5.5703125" style="2" customWidth="1"/>
    <col min="3316" max="3316" width="5.28515625" style="2" customWidth="1"/>
    <col min="3317" max="3317" width="26.85546875" style="2" customWidth="1"/>
    <col min="3318" max="3318" width="15.140625" style="2" bestFit="1" customWidth="1"/>
    <col min="3319" max="3319" width="17.28515625" style="2" customWidth="1"/>
    <col min="3320" max="3320" width="16.7109375" style="2" customWidth="1"/>
    <col min="3321" max="3568" width="11.42578125" style="2"/>
    <col min="3569" max="3570" width="4.28515625" style="2" customWidth="1"/>
    <col min="3571" max="3571" width="5.5703125" style="2" customWidth="1"/>
    <col min="3572" max="3572" width="5.28515625" style="2" customWidth="1"/>
    <col min="3573" max="3573" width="26.85546875" style="2" customWidth="1"/>
    <col min="3574" max="3574" width="15.140625" style="2" bestFit="1" customWidth="1"/>
    <col min="3575" max="3575" width="17.28515625" style="2" customWidth="1"/>
    <col min="3576" max="3576" width="16.7109375" style="2" customWidth="1"/>
    <col min="3577" max="3824" width="11.42578125" style="2"/>
    <col min="3825" max="3826" width="4.28515625" style="2" customWidth="1"/>
    <col min="3827" max="3827" width="5.5703125" style="2" customWidth="1"/>
    <col min="3828" max="3828" width="5.28515625" style="2" customWidth="1"/>
    <col min="3829" max="3829" width="26.85546875" style="2" customWidth="1"/>
    <col min="3830" max="3830" width="15.140625" style="2" bestFit="1" customWidth="1"/>
    <col min="3831" max="3831" width="17.28515625" style="2" customWidth="1"/>
    <col min="3832" max="3832" width="16.7109375" style="2" customWidth="1"/>
    <col min="3833" max="4080" width="11.42578125" style="2"/>
    <col min="4081" max="4082" width="4.28515625" style="2" customWidth="1"/>
    <col min="4083" max="4083" width="5.5703125" style="2" customWidth="1"/>
    <col min="4084" max="4084" width="5.28515625" style="2" customWidth="1"/>
    <col min="4085" max="4085" width="26.85546875" style="2" customWidth="1"/>
    <col min="4086" max="4086" width="15.140625" style="2" bestFit="1" customWidth="1"/>
    <col min="4087" max="4087" width="17.28515625" style="2" customWidth="1"/>
    <col min="4088" max="4088" width="16.7109375" style="2" customWidth="1"/>
    <col min="4089" max="4336" width="11.42578125" style="2"/>
    <col min="4337" max="4338" width="4.28515625" style="2" customWidth="1"/>
    <col min="4339" max="4339" width="5.5703125" style="2" customWidth="1"/>
    <col min="4340" max="4340" width="5.28515625" style="2" customWidth="1"/>
    <col min="4341" max="4341" width="26.85546875" style="2" customWidth="1"/>
    <col min="4342" max="4342" width="15.140625" style="2" bestFit="1" customWidth="1"/>
    <col min="4343" max="4343" width="17.28515625" style="2" customWidth="1"/>
    <col min="4344" max="4344" width="16.7109375" style="2" customWidth="1"/>
    <col min="4345" max="4592" width="11.42578125" style="2"/>
    <col min="4593" max="4594" width="4.28515625" style="2" customWidth="1"/>
    <col min="4595" max="4595" width="5.5703125" style="2" customWidth="1"/>
    <col min="4596" max="4596" width="5.28515625" style="2" customWidth="1"/>
    <col min="4597" max="4597" width="26.85546875" style="2" customWidth="1"/>
    <col min="4598" max="4598" width="15.140625" style="2" bestFit="1" customWidth="1"/>
    <col min="4599" max="4599" width="17.28515625" style="2" customWidth="1"/>
    <col min="4600" max="4600" width="16.7109375" style="2" customWidth="1"/>
    <col min="4601" max="4848" width="11.42578125" style="2"/>
    <col min="4849" max="4850" width="4.28515625" style="2" customWidth="1"/>
    <col min="4851" max="4851" width="5.5703125" style="2" customWidth="1"/>
    <col min="4852" max="4852" width="5.28515625" style="2" customWidth="1"/>
    <col min="4853" max="4853" width="26.85546875" style="2" customWidth="1"/>
    <col min="4854" max="4854" width="15.140625" style="2" bestFit="1" customWidth="1"/>
    <col min="4855" max="4855" width="17.28515625" style="2" customWidth="1"/>
    <col min="4856" max="4856" width="16.7109375" style="2" customWidth="1"/>
    <col min="4857" max="5104" width="11.42578125" style="2"/>
    <col min="5105" max="5106" width="4.28515625" style="2" customWidth="1"/>
    <col min="5107" max="5107" width="5.5703125" style="2" customWidth="1"/>
    <col min="5108" max="5108" width="5.28515625" style="2" customWidth="1"/>
    <col min="5109" max="5109" width="26.85546875" style="2" customWidth="1"/>
    <col min="5110" max="5110" width="15.140625" style="2" bestFit="1" customWidth="1"/>
    <col min="5111" max="5111" width="17.28515625" style="2" customWidth="1"/>
    <col min="5112" max="5112" width="16.7109375" style="2" customWidth="1"/>
    <col min="5113" max="5360" width="11.42578125" style="2"/>
    <col min="5361" max="5362" width="4.28515625" style="2" customWidth="1"/>
    <col min="5363" max="5363" width="5.5703125" style="2" customWidth="1"/>
    <col min="5364" max="5364" width="5.28515625" style="2" customWidth="1"/>
    <col min="5365" max="5365" width="26.85546875" style="2" customWidth="1"/>
    <col min="5366" max="5366" width="15.140625" style="2" bestFit="1" customWidth="1"/>
    <col min="5367" max="5367" width="17.28515625" style="2" customWidth="1"/>
    <col min="5368" max="5368" width="16.7109375" style="2" customWidth="1"/>
    <col min="5369" max="5616" width="11.42578125" style="2"/>
    <col min="5617" max="5618" width="4.28515625" style="2" customWidth="1"/>
    <col min="5619" max="5619" width="5.5703125" style="2" customWidth="1"/>
    <col min="5620" max="5620" width="5.28515625" style="2" customWidth="1"/>
    <col min="5621" max="5621" width="26.85546875" style="2" customWidth="1"/>
    <col min="5622" max="5622" width="15.140625" style="2" bestFit="1" customWidth="1"/>
    <col min="5623" max="5623" width="17.28515625" style="2" customWidth="1"/>
    <col min="5624" max="5624" width="16.7109375" style="2" customWidth="1"/>
    <col min="5625" max="5872" width="11.42578125" style="2"/>
    <col min="5873" max="5874" width="4.28515625" style="2" customWidth="1"/>
    <col min="5875" max="5875" width="5.5703125" style="2" customWidth="1"/>
    <col min="5876" max="5876" width="5.28515625" style="2" customWidth="1"/>
    <col min="5877" max="5877" width="26.85546875" style="2" customWidth="1"/>
    <col min="5878" max="5878" width="15.140625" style="2" bestFit="1" customWidth="1"/>
    <col min="5879" max="5879" width="17.28515625" style="2" customWidth="1"/>
    <col min="5880" max="5880" width="16.7109375" style="2" customWidth="1"/>
    <col min="5881" max="6128" width="11.42578125" style="2"/>
    <col min="6129" max="6130" width="4.28515625" style="2" customWidth="1"/>
    <col min="6131" max="6131" width="5.5703125" style="2" customWidth="1"/>
    <col min="6132" max="6132" width="5.28515625" style="2" customWidth="1"/>
    <col min="6133" max="6133" width="26.85546875" style="2" customWidth="1"/>
    <col min="6134" max="6134" width="15.140625" style="2" bestFit="1" customWidth="1"/>
    <col min="6135" max="6135" width="17.28515625" style="2" customWidth="1"/>
    <col min="6136" max="6136" width="16.7109375" style="2" customWidth="1"/>
    <col min="6137" max="6384" width="11.42578125" style="2"/>
    <col min="6385" max="6386" width="4.28515625" style="2" customWidth="1"/>
    <col min="6387" max="6387" width="5.5703125" style="2" customWidth="1"/>
    <col min="6388" max="6388" width="5.28515625" style="2" customWidth="1"/>
    <col min="6389" max="6389" width="26.85546875" style="2" customWidth="1"/>
    <col min="6390" max="6390" width="15.140625" style="2" bestFit="1" customWidth="1"/>
    <col min="6391" max="6391" width="17.28515625" style="2" customWidth="1"/>
    <col min="6392" max="6392" width="16.7109375" style="2" customWidth="1"/>
    <col min="6393" max="6640" width="11.42578125" style="2"/>
    <col min="6641" max="6642" width="4.28515625" style="2" customWidth="1"/>
    <col min="6643" max="6643" width="5.5703125" style="2" customWidth="1"/>
    <col min="6644" max="6644" width="5.28515625" style="2" customWidth="1"/>
    <col min="6645" max="6645" width="26.85546875" style="2" customWidth="1"/>
    <col min="6646" max="6646" width="15.140625" style="2" bestFit="1" customWidth="1"/>
    <col min="6647" max="6647" width="17.28515625" style="2" customWidth="1"/>
    <col min="6648" max="6648" width="16.7109375" style="2" customWidth="1"/>
    <col min="6649" max="6896" width="11.42578125" style="2"/>
    <col min="6897" max="6898" width="4.28515625" style="2" customWidth="1"/>
    <col min="6899" max="6899" width="5.5703125" style="2" customWidth="1"/>
    <col min="6900" max="6900" width="5.28515625" style="2" customWidth="1"/>
    <col min="6901" max="6901" width="26.85546875" style="2" customWidth="1"/>
    <col min="6902" max="6902" width="15.140625" style="2" bestFit="1" customWidth="1"/>
    <col min="6903" max="6903" width="17.28515625" style="2" customWidth="1"/>
    <col min="6904" max="6904" width="16.7109375" style="2" customWidth="1"/>
    <col min="6905" max="7152" width="11.42578125" style="2"/>
    <col min="7153" max="7154" width="4.28515625" style="2" customWidth="1"/>
    <col min="7155" max="7155" width="5.5703125" style="2" customWidth="1"/>
    <col min="7156" max="7156" width="5.28515625" style="2" customWidth="1"/>
    <col min="7157" max="7157" width="26.85546875" style="2" customWidth="1"/>
    <col min="7158" max="7158" width="15.140625" style="2" bestFit="1" customWidth="1"/>
    <col min="7159" max="7159" width="17.28515625" style="2" customWidth="1"/>
    <col min="7160" max="7160" width="16.7109375" style="2" customWidth="1"/>
    <col min="7161" max="7408" width="11.42578125" style="2"/>
    <col min="7409" max="7410" width="4.28515625" style="2" customWidth="1"/>
    <col min="7411" max="7411" width="5.5703125" style="2" customWidth="1"/>
    <col min="7412" max="7412" width="5.28515625" style="2" customWidth="1"/>
    <col min="7413" max="7413" width="26.85546875" style="2" customWidth="1"/>
    <col min="7414" max="7414" width="15.140625" style="2" bestFit="1" customWidth="1"/>
    <col min="7415" max="7415" width="17.28515625" style="2" customWidth="1"/>
    <col min="7416" max="7416" width="16.7109375" style="2" customWidth="1"/>
    <col min="7417" max="7664" width="11.42578125" style="2"/>
    <col min="7665" max="7666" width="4.28515625" style="2" customWidth="1"/>
    <col min="7667" max="7667" width="5.5703125" style="2" customWidth="1"/>
    <col min="7668" max="7668" width="5.28515625" style="2" customWidth="1"/>
    <col min="7669" max="7669" width="26.85546875" style="2" customWidth="1"/>
    <col min="7670" max="7670" width="15.140625" style="2" bestFit="1" customWidth="1"/>
    <col min="7671" max="7671" width="17.28515625" style="2" customWidth="1"/>
    <col min="7672" max="7672" width="16.7109375" style="2" customWidth="1"/>
    <col min="7673" max="7920" width="11.42578125" style="2"/>
    <col min="7921" max="7922" width="4.28515625" style="2" customWidth="1"/>
    <col min="7923" max="7923" width="5.5703125" style="2" customWidth="1"/>
    <col min="7924" max="7924" width="5.28515625" style="2" customWidth="1"/>
    <col min="7925" max="7925" width="26.85546875" style="2" customWidth="1"/>
    <col min="7926" max="7926" width="15.140625" style="2" bestFit="1" customWidth="1"/>
    <col min="7927" max="7927" width="17.28515625" style="2" customWidth="1"/>
    <col min="7928" max="7928" width="16.7109375" style="2" customWidth="1"/>
    <col min="7929" max="8176" width="11.42578125" style="2"/>
    <col min="8177" max="8178" width="4.28515625" style="2" customWidth="1"/>
    <col min="8179" max="8179" width="5.5703125" style="2" customWidth="1"/>
    <col min="8180" max="8180" width="5.28515625" style="2" customWidth="1"/>
    <col min="8181" max="8181" width="26.85546875" style="2" customWidth="1"/>
    <col min="8182" max="8182" width="15.140625" style="2" bestFit="1" customWidth="1"/>
    <col min="8183" max="8183" width="17.28515625" style="2" customWidth="1"/>
    <col min="8184" max="8184" width="16.7109375" style="2" customWidth="1"/>
    <col min="8185" max="8432" width="11.42578125" style="2"/>
    <col min="8433" max="8434" width="4.28515625" style="2" customWidth="1"/>
    <col min="8435" max="8435" width="5.5703125" style="2" customWidth="1"/>
    <col min="8436" max="8436" width="5.28515625" style="2" customWidth="1"/>
    <col min="8437" max="8437" width="26.85546875" style="2" customWidth="1"/>
    <col min="8438" max="8438" width="15.140625" style="2" bestFit="1" customWidth="1"/>
    <col min="8439" max="8439" width="17.28515625" style="2" customWidth="1"/>
    <col min="8440" max="8440" width="16.7109375" style="2" customWidth="1"/>
    <col min="8441" max="8688" width="11.42578125" style="2"/>
    <col min="8689" max="8690" width="4.28515625" style="2" customWidth="1"/>
    <col min="8691" max="8691" width="5.5703125" style="2" customWidth="1"/>
    <col min="8692" max="8692" width="5.28515625" style="2" customWidth="1"/>
    <col min="8693" max="8693" width="26.85546875" style="2" customWidth="1"/>
    <col min="8694" max="8694" width="15.140625" style="2" bestFit="1" customWidth="1"/>
    <col min="8695" max="8695" width="17.28515625" style="2" customWidth="1"/>
    <col min="8696" max="8696" width="16.7109375" style="2" customWidth="1"/>
    <col min="8697" max="8944" width="11.42578125" style="2"/>
    <col min="8945" max="8946" width="4.28515625" style="2" customWidth="1"/>
    <col min="8947" max="8947" width="5.5703125" style="2" customWidth="1"/>
    <col min="8948" max="8948" width="5.28515625" style="2" customWidth="1"/>
    <col min="8949" max="8949" width="26.85546875" style="2" customWidth="1"/>
    <col min="8950" max="8950" width="15.140625" style="2" bestFit="1" customWidth="1"/>
    <col min="8951" max="8951" width="17.28515625" style="2" customWidth="1"/>
    <col min="8952" max="8952" width="16.7109375" style="2" customWidth="1"/>
    <col min="8953" max="9200" width="11.42578125" style="2"/>
    <col min="9201" max="9202" width="4.28515625" style="2" customWidth="1"/>
    <col min="9203" max="9203" width="5.5703125" style="2" customWidth="1"/>
    <col min="9204" max="9204" width="5.28515625" style="2" customWidth="1"/>
    <col min="9205" max="9205" width="26.85546875" style="2" customWidth="1"/>
    <col min="9206" max="9206" width="15.140625" style="2" bestFit="1" customWidth="1"/>
    <col min="9207" max="9207" width="17.28515625" style="2" customWidth="1"/>
    <col min="9208" max="9208" width="16.7109375" style="2" customWidth="1"/>
    <col min="9209" max="9456" width="11.42578125" style="2"/>
    <col min="9457" max="9458" width="4.28515625" style="2" customWidth="1"/>
    <col min="9459" max="9459" width="5.5703125" style="2" customWidth="1"/>
    <col min="9460" max="9460" width="5.28515625" style="2" customWidth="1"/>
    <col min="9461" max="9461" width="26.85546875" style="2" customWidth="1"/>
    <col min="9462" max="9462" width="15.140625" style="2" bestFit="1" customWidth="1"/>
    <col min="9463" max="9463" width="17.28515625" style="2" customWidth="1"/>
    <col min="9464" max="9464" width="16.7109375" style="2" customWidth="1"/>
    <col min="9465" max="9712" width="11.42578125" style="2"/>
    <col min="9713" max="9714" width="4.28515625" style="2" customWidth="1"/>
    <col min="9715" max="9715" width="5.5703125" style="2" customWidth="1"/>
    <col min="9716" max="9716" width="5.28515625" style="2" customWidth="1"/>
    <col min="9717" max="9717" width="26.85546875" style="2" customWidth="1"/>
    <col min="9718" max="9718" width="15.140625" style="2" bestFit="1" customWidth="1"/>
    <col min="9719" max="9719" width="17.28515625" style="2" customWidth="1"/>
    <col min="9720" max="9720" width="16.7109375" style="2" customWidth="1"/>
    <col min="9721" max="9968" width="11.42578125" style="2"/>
    <col min="9969" max="9970" width="4.28515625" style="2" customWidth="1"/>
    <col min="9971" max="9971" width="5.5703125" style="2" customWidth="1"/>
    <col min="9972" max="9972" width="5.28515625" style="2" customWidth="1"/>
    <col min="9973" max="9973" width="26.85546875" style="2" customWidth="1"/>
    <col min="9974" max="9974" width="15.140625" style="2" bestFit="1" customWidth="1"/>
    <col min="9975" max="9975" width="17.28515625" style="2" customWidth="1"/>
    <col min="9976" max="9976" width="16.7109375" style="2" customWidth="1"/>
    <col min="9977" max="10224" width="11.42578125" style="2"/>
    <col min="10225" max="10226" width="4.28515625" style="2" customWidth="1"/>
    <col min="10227" max="10227" width="5.5703125" style="2" customWidth="1"/>
    <col min="10228" max="10228" width="5.28515625" style="2" customWidth="1"/>
    <col min="10229" max="10229" width="26.85546875" style="2" customWidth="1"/>
    <col min="10230" max="10230" width="15.140625" style="2" bestFit="1" customWidth="1"/>
    <col min="10231" max="10231" width="17.28515625" style="2" customWidth="1"/>
    <col min="10232" max="10232" width="16.7109375" style="2" customWidth="1"/>
    <col min="10233" max="10480" width="11.42578125" style="2"/>
    <col min="10481" max="10482" width="4.28515625" style="2" customWidth="1"/>
    <col min="10483" max="10483" width="5.5703125" style="2" customWidth="1"/>
    <col min="10484" max="10484" width="5.28515625" style="2" customWidth="1"/>
    <col min="10485" max="10485" width="26.85546875" style="2" customWidth="1"/>
    <col min="10486" max="10486" width="15.140625" style="2" bestFit="1" customWidth="1"/>
    <col min="10487" max="10487" width="17.28515625" style="2" customWidth="1"/>
    <col min="10488" max="10488" width="16.7109375" style="2" customWidth="1"/>
    <col min="10489" max="10736" width="11.42578125" style="2"/>
    <col min="10737" max="10738" width="4.28515625" style="2" customWidth="1"/>
    <col min="10739" max="10739" width="5.5703125" style="2" customWidth="1"/>
    <col min="10740" max="10740" width="5.28515625" style="2" customWidth="1"/>
    <col min="10741" max="10741" width="26.85546875" style="2" customWidth="1"/>
    <col min="10742" max="10742" width="15.140625" style="2" bestFit="1" customWidth="1"/>
    <col min="10743" max="10743" width="17.28515625" style="2" customWidth="1"/>
    <col min="10744" max="10744" width="16.7109375" style="2" customWidth="1"/>
    <col min="10745" max="10992" width="11.42578125" style="2"/>
    <col min="10993" max="10994" width="4.28515625" style="2" customWidth="1"/>
    <col min="10995" max="10995" width="5.5703125" style="2" customWidth="1"/>
    <col min="10996" max="10996" width="5.28515625" style="2" customWidth="1"/>
    <col min="10997" max="10997" width="26.85546875" style="2" customWidth="1"/>
    <col min="10998" max="10998" width="15.140625" style="2" bestFit="1" customWidth="1"/>
    <col min="10999" max="10999" width="17.28515625" style="2" customWidth="1"/>
    <col min="11000" max="11000" width="16.7109375" style="2" customWidth="1"/>
    <col min="11001" max="11248" width="11.42578125" style="2"/>
    <col min="11249" max="11250" width="4.28515625" style="2" customWidth="1"/>
    <col min="11251" max="11251" width="5.5703125" style="2" customWidth="1"/>
    <col min="11252" max="11252" width="5.28515625" style="2" customWidth="1"/>
    <col min="11253" max="11253" width="26.85546875" style="2" customWidth="1"/>
    <col min="11254" max="11254" width="15.140625" style="2" bestFit="1" customWidth="1"/>
    <col min="11255" max="11255" width="17.28515625" style="2" customWidth="1"/>
    <col min="11256" max="11256" width="16.7109375" style="2" customWidth="1"/>
    <col min="11257" max="11504" width="11.42578125" style="2"/>
    <col min="11505" max="11506" width="4.28515625" style="2" customWidth="1"/>
    <col min="11507" max="11507" width="5.5703125" style="2" customWidth="1"/>
    <col min="11508" max="11508" width="5.28515625" style="2" customWidth="1"/>
    <col min="11509" max="11509" width="26.85546875" style="2" customWidth="1"/>
    <col min="11510" max="11510" width="15.140625" style="2" bestFit="1" customWidth="1"/>
    <col min="11511" max="11511" width="17.28515625" style="2" customWidth="1"/>
    <col min="11512" max="11512" width="16.7109375" style="2" customWidth="1"/>
    <col min="11513" max="11760" width="11.42578125" style="2"/>
    <col min="11761" max="11762" width="4.28515625" style="2" customWidth="1"/>
    <col min="11763" max="11763" width="5.5703125" style="2" customWidth="1"/>
    <col min="11764" max="11764" width="5.28515625" style="2" customWidth="1"/>
    <col min="11765" max="11765" width="26.85546875" style="2" customWidth="1"/>
    <col min="11766" max="11766" width="15.140625" style="2" bestFit="1" customWidth="1"/>
    <col min="11767" max="11767" width="17.28515625" style="2" customWidth="1"/>
    <col min="11768" max="11768" width="16.7109375" style="2" customWidth="1"/>
    <col min="11769" max="12016" width="11.42578125" style="2"/>
    <col min="12017" max="12018" width="4.28515625" style="2" customWidth="1"/>
    <col min="12019" max="12019" width="5.5703125" style="2" customWidth="1"/>
    <col min="12020" max="12020" width="5.28515625" style="2" customWidth="1"/>
    <col min="12021" max="12021" width="26.85546875" style="2" customWidth="1"/>
    <col min="12022" max="12022" width="15.140625" style="2" bestFit="1" customWidth="1"/>
    <col min="12023" max="12023" width="17.28515625" style="2" customWidth="1"/>
    <col min="12024" max="12024" width="16.7109375" style="2" customWidth="1"/>
    <col min="12025" max="12272" width="11.42578125" style="2"/>
    <col min="12273" max="12274" width="4.28515625" style="2" customWidth="1"/>
    <col min="12275" max="12275" width="5.5703125" style="2" customWidth="1"/>
    <col min="12276" max="12276" width="5.28515625" style="2" customWidth="1"/>
    <col min="12277" max="12277" width="26.85546875" style="2" customWidth="1"/>
    <col min="12278" max="12278" width="15.140625" style="2" bestFit="1" customWidth="1"/>
    <col min="12279" max="12279" width="17.28515625" style="2" customWidth="1"/>
    <col min="12280" max="12280" width="16.7109375" style="2" customWidth="1"/>
    <col min="12281" max="12528" width="11.42578125" style="2"/>
    <col min="12529" max="12530" width="4.28515625" style="2" customWidth="1"/>
    <col min="12531" max="12531" width="5.5703125" style="2" customWidth="1"/>
    <col min="12532" max="12532" width="5.28515625" style="2" customWidth="1"/>
    <col min="12533" max="12533" width="26.85546875" style="2" customWidth="1"/>
    <col min="12534" max="12534" width="15.140625" style="2" bestFit="1" customWidth="1"/>
    <col min="12535" max="12535" width="17.28515625" style="2" customWidth="1"/>
    <col min="12536" max="12536" width="16.7109375" style="2" customWidth="1"/>
    <col min="12537" max="12784" width="11.42578125" style="2"/>
    <col min="12785" max="12786" width="4.28515625" style="2" customWidth="1"/>
    <col min="12787" max="12787" width="5.5703125" style="2" customWidth="1"/>
    <col min="12788" max="12788" width="5.28515625" style="2" customWidth="1"/>
    <col min="12789" max="12789" width="26.85546875" style="2" customWidth="1"/>
    <col min="12790" max="12790" width="15.140625" style="2" bestFit="1" customWidth="1"/>
    <col min="12791" max="12791" width="17.28515625" style="2" customWidth="1"/>
    <col min="12792" max="12792" width="16.7109375" style="2" customWidth="1"/>
    <col min="12793" max="13040" width="11.42578125" style="2"/>
    <col min="13041" max="13042" width="4.28515625" style="2" customWidth="1"/>
    <col min="13043" max="13043" width="5.5703125" style="2" customWidth="1"/>
    <col min="13044" max="13044" width="5.28515625" style="2" customWidth="1"/>
    <col min="13045" max="13045" width="26.85546875" style="2" customWidth="1"/>
    <col min="13046" max="13046" width="15.140625" style="2" bestFit="1" customWidth="1"/>
    <col min="13047" max="13047" width="17.28515625" style="2" customWidth="1"/>
    <col min="13048" max="13048" width="16.7109375" style="2" customWidth="1"/>
    <col min="13049" max="13296" width="11.42578125" style="2"/>
    <col min="13297" max="13298" width="4.28515625" style="2" customWidth="1"/>
    <col min="13299" max="13299" width="5.5703125" style="2" customWidth="1"/>
    <col min="13300" max="13300" width="5.28515625" style="2" customWidth="1"/>
    <col min="13301" max="13301" width="26.85546875" style="2" customWidth="1"/>
    <col min="13302" max="13302" width="15.140625" style="2" bestFit="1" customWidth="1"/>
    <col min="13303" max="13303" width="17.28515625" style="2" customWidth="1"/>
    <col min="13304" max="13304" width="16.7109375" style="2" customWidth="1"/>
    <col min="13305" max="13552" width="11.42578125" style="2"/>
    <col min="13553" max="13554" width="4.28515625" style="2" customWidth="1"/>
    <col min="13555" max="13555" width="5.5703125" style="2" customWidth="1"/>
    <col min="13556" max="13556" width="5.28515625" style="2" customWidth="1"/>
    <col min="13557" max="13557" width="26.85546875" style="2" customWidth="1"/>
    <col min="13558" max="13558" width="15.140625" style="2" bestFit="1" customWidth="1"/>
    <col min="13559" max="13559" width="17.28515625" style="2" customWidth="1"/>
    <col min="13560" max="13560" width="16.7109375" style="2" customWidth="1"/>
    <col min="13561" max="13808" width="11.42578125" style="2"/>
    <col min="13809" max="13810" width="4.28515625" style="2" customWidth="1"/>
    <col min="13811" max="13811" width="5.5703125" style="2" customWidth="1"/>
    <col min="13812" max="13812" width="5.28515625" style="2" customWidth="1"/>
    <col min="13813" max="13813" width="26.85546875" style="2" customWidth="1"/>
    <col min="13814" max="13814" width="15.140625" style="2" bestFit="1" customWidth="1"/>
    <col min="13815" max="13815" width="17.28515625" style="2" customWidth="1"/>
    <col min="13816" max="13816" width="16.7109375" style="2" customWidth="1"/>
    <col min="13817" max="14064" width="11.42578125" style="2"/>
    <col min="14065" max="14066" width="4.28515625" style="2" customWidth="1"/>
    <col min="14067" max="14067" width="5.5703125" style="2" customWidth="1"/>
    <col min="14068" max="14068" width="5.28515625" style="2" customWidth="1"/>
    <col min="14069" max="14069" width="26.85546875" style="2" customWidth="1"/>
    <col min="14070" max="14070" width="15.140625" style="2" bestFit="1" customWidth="1"/>
    <col min="14071" max="14071" width="17.28515625" style="2" customWidth="1"/>
    <col min="14072" max="14072" width="16.7109375" style="2" customWidth="1"/>
    <col min="14073" max="14320" width="11.42578125" style="2"/>
    <col min="14321" max="14322" width="4.28515625" style="2" customWidth="1"/>
    <col min="14323" max="14323" width="5.5703125" style="2" customWidth="1"/>
    <col min="14324" max="14324" width="5.28515625" style="2" customWidth="1"/>
    <col min="14325" max="14325" width="26.85546875" style="2" customWidth="1"/>
    <col min="14326" max="14326" width="15.140625" style="2" bestFit="1" customWidth="1"/>
    <col min="14327" max="14327" width="17.28515625" style="2" customWidth="1"/>
    <col min="14328" max="14328" width="16.7109375" style="2" customWidth="1"/>
    <col min="14329" max="14576" width="11.42578125" style="2"/>
    <col min="14577" max="14578" width="4.28515625" style="2" customWidth="1"/>
    <col min="14579" max="14579" width="5.5703125" style="2" customWidth="1"/>
    <col min="14580" max="14580" width="5.28515625" style="2" customWidth="1"/>
    <col min="14581" max="14581" width="26.85546875" style="2" customWidth="1"/>
    <col min="14582" max="14582" width="15.140625" style="2" bestFit="1" customWidth="1"/>
    <col min="14583" max="14583" width="17.28515625" style="2" customWidth="1"/>
    <col min="14584" max="14584" width="16.7109375" style="2" customWidth="1"/>
    <col min="14585" max="14832" width="11.42578125" style="2"/>
    <col min="14833" max="14834" width="4.28515625" style="2" customWidth="1"/>
    <col min="14835" max="14835" width="5.5703125" style="2" customWidth="1"/>
    <col min="14836" max="14836" width="5.28515625" style="2" customWidth="1"/>
    <col min="14837" max="14837" width="26.85546875" style="2" customWidth="1"/>
    <col min="14838" max="14838" width="15.140625" style="2" bestFit="1" customWidth="1"/>
    <col min="14839" max="14839" width="17.28515625" style="2" customWidth="1"/>
    <col min="14840" max="14840" width="16.7109375" style="2" customWidth="1"/>
    <col min="14841" max="15088" width="11.42578125" style="2"/>
    <col min="15089" max="15090" width="4.28515625" style="2" customWidth="1"/>
    <col min="15091" max="15091" width="5.5703125" style="2" customWidth="1"/>
    <col min="15092" max="15092" width="5.28515625" style="2" customWidth="1"/>
    <col min="15093" max="15093" width="26.85546875" style="2" customWidth="1"/>
    <col min="15094" max="15094" width="15.140625" style="2" bestFit="1" customWidth="1"/>
    <col min="15095" max="15095" width="17.28515625" style="2" customWidth="1"/>
    <col min="15096" max="15096" width="16.7109375" style="2" customWidth="1"/>
    <col min="15097" max="15344" width="11.42578125" style="2"/>
    <col min="15345" max="15346" width="4.28515625" style="2" customWidth="1"/>
    <col min="15347" max="15347" width="5.5703125" style="2" customWidth="1"/>
    <col min="15348" max="15348" width="5.28515625" style="2" customWidth="1"/>
    <col min="15349" max="15349" width="26.85546875" style="2" customWidth="1"/>
    <col min="15350" max="15350" width="15.140625" style="2" bestFit="1" customWidth="1"/>
    <col min="15351" max="15351" width="17.28515625" style="2" customWidth="1"/>
    <col min="15352" max="15352" width="16.7109375" style="2" customWidth="1"/>
    <col min="15353" max="15600" width="11.42578125" style="2"/>
    <col min="15601" max="15602" width="4.28515625" style="2" customWidth="1"/>
    <col min="15603" max="15603" width="5.5703125" style="2" customWidth="1"/>
    <col min="15604" max="15604" width="5.28515625" style="2" customWidth="1"/>
    <col min="15605" max="15605" width="26.85546875" style="2" customWidth="1"/>
    <col min="15606" max="15606" width="15.140625" style="2" bestFit="1" customWidth="1"/>
    <col min="15607" max="15607" width="17.28515625" style="2" customWidth="1"/>
    <col min="15608" max="15608" width="16.7109375" style="2" customWidth="1"/>
    <col min="15609" max="15856" width="11.42578125" style="2"/>
    <col min="15857" max="15858" width="4.28515625" style="2" customWidth="1"/>
    <col min="15859" max="15859" width="5.5703125" style="2" customWidth="1"/>
    <col min="15860" max="15860" width="5.28515625" style="2" customWidth="1"/>
    <col min="15861" max="15861" width="26.85546875" style="2" customWidth="1"/>
    <col min="15862" max="15862" width="15.140625" style="2" bestFit="1" customWidth="1"/>
    <col min="15863" max="15863" width="17.28515625" style="2" customWidth="1"/>
    <col min="15864" max="15864" width="16.7109375" style="2" customWidth="1"/>
    <col min="15865" max="16112" width="11.42578125" style="2"/>
    <col min="16113" max="16114" width="4.28515625" style="2" customWidth="1"/>
    <col min="16115" max="16115" width="5.5703125" style="2" customWidth="1"/>
    <col min="16116" max="16116" width="5.28515625" style="2" customWidth="1"/>
    <col min="16117" max="16117" width="26.85546875" style="2" customWidth="1"/>
    <col min="16118" max="16118" width="15.140625" style="2" bestFit="1" customWidth="1"/>
    <col min="16119" max="16119" width="17.28515625" style="2" customWidth="1"/>
    <col min="16120" max="16120" width="16.7109375" style="2" customWidth="1"/>
    <col min="16121" max="16384" width="11.42578125" style="2"/>
  </cols>
  <sheetData>
    <row r="6" spans="1:5" x14ac:dyDescent="0.2">
      <c r="A6" s="2" t="s">
        <v>103</v>
      </c>
    </row>
    <row r="7" spans="1:5" x14ac:dyDescent="0.2">
      <c r="A7" s="2" t="s">
        <v>104</v>
      </c>
    </row>
    <row r="8" spans="1:5" x14ac:dyDescent="0.2">
      <c r="A8" s="2" t="s">
        <v>102</v>
      </c>
    </row>
    <row r="11" spans="1:5" s="1" customFormat="1" ht="14.25" x14ac:dyDescent="0.2">
      <c r="A11" s="7" t="s">
        <v>99</v>
      </c>
      <c r="B11" s="7"/>
      <c r="C11" s="7"/>
      <c r="D11" s="7"/>
      <c r="E11" s="7"/>
    </row>
    <row r="12" spans="1:5" s="1" customFormat="1" ht="14.25" x14ac:dyDescent="0.2">
      <c r="A12" s="1" t="s">
        <v>100</v>
      </c>
    </row>
    <row r="13" spans="1:5" s="1" customFormat="1" ht="14.25" x14ac:dyDescent="0.2"/>
    <row r="14" spans="1:5" s="1" customFormat="1" ht="14.25" x14ac:dyDescent="0.2"/>
    <row r="15" spans="1:5" ht="48" customHeight="1" x14ac:dyDescent="0.2">
      <c r="A15" s="96" t="s">
        <v>52</v>
      </c>
      <c r="B15" s="96"/>
      <c r="C15" s="96"/>
      <c r="D15" s="96"/>
      <c r="E15" s="96"/>
    </row>
    <row r="16" spans="1:5" ht="18.75" customHeight="1" x14ac:dyDescent="0.2">
      <c r="A16" s="3"/>
      <c r="B16" s="3"/>
      <c r="C16" s="3"/>
      <c r="D16" s="3"/>
    </row>
    <row r="17" spans="1:240" customFormat="1" ht="15" x14ac:dyDescent="0.25">
      <c r="A17" s="95" t="s">
        <v>0</v>
      </c>
      <c r="B17" s="95"/>
      <c r="C17" s="95"/>
      <c r="D17" s="95"/>
      <c r="E17" s="95"/>
    </row>
    <row r="18" spans="1:240" customFormat="1" ht="15" x14ac:dyDescent="0.25"/>
    <row r="19" spans="1:240" s="1" customFormat="1" ht="14.25" x14ac:dyDescent="0.2">
      <c r="A19" s="1" t="s">
        <v>101</v>
      </c>
    </row>
    <row r="20" spans="1:240" s="1" customFormat="1" ht="14.25" x14ac:dyDescent="0.2">
      <c r="A20" s="1" t="s">
        <v>98</v>
      </c>
    </row>
    <row r="21" spans="1:240" ht="9" customHeight="1" x14ac:dyDescent="0.25">
      <c r="A21" s="4"/>
      <c r="B21" s="5"/>
    </row>
    <row r="22" spans="1:240" ht="23.25" customHeight="1" x14ac:dyDescent="0.2">
      <c r="A22" s="97" t="s">
        <v>34</v>
      </c>
      <c r="B22" s="97"/>
      <c r="C22" s="97"/>
      <c r="D22" s="97"/>
      <c r="E22" s="97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</row>
    <row r="23" spans="1:240" ht="19.5" customHeight="1" x14ac:dyDescent="0.2">
      <c r="A23" s="98"/>
      <c r="B23" s="98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</row>
    <row r="24" spans="1:240" ht="22.5" customHeight="1" x14ac:dyDescent="0.2">
      <c r="A24" s="99" t="s">
        <v>35</v>
      </c>
      <c r="B24" s="99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</row>
    <row r="25" spans="1:240" ht="10.5" customHeight="1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</row>
    <row r="26" spans="1:240" ht="16.5" customHeight="1" x14ac:dyDescent="0.2">
      <c r="A26" s="87"/>
      <c r="B26" s="88"/>
      <c r="C26" s="48" t="s">
        <v>1</v>
      </c>
      <c r="D26" s="51" t="s">
        <v>25</v>
      </c>
      <c r="E26" s="51" t="s">
        <v>50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</row>
    <row r="27" spans="1:240" ht="16.5" customHeight="1" x14ac:dyDescent="0.2">
      <c r="A27" s="89"/>
      <c r="B27" s="90"/>
      <c r="C27" s="49">
        <v>2026</v>
      </c>
      <c r="D27" s="50"/>
      <c r="E27" s="50">
        <v>2026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</row>
    <row r="28" spans="1:240" x14ac:dyDescent="0.2">
      <c r="A28" s="91" t="s">
        <v>43</v>
      </c>
      <c r="B28" s="92"/>
      <c r="C28" s="44">
        <f>+C29+C30</f>
        <v>2607712</v>
      </c>
      <c r="D28" s="44">
        <f t="shared" ref="D28:E28" si="0">+D29+D30</f>
        <v>150357.53</v>
      </c>
      <c r="E28" s="44">
        <f t="shared" si="0"/>
        <v>2758069.53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</row>
    <row r="29" spans="1:240" x14ac:dyDescent="0.2">
      <c r="A29" s="34" t="s">
        <v>12</v>
      </c>
      <c r="B29" s="34" t="s">
        <v>10</v>
      </c>
      <c r="C29" s="54">
        <v>2607712</v>
      </c>
      <c r="D29" s="54">
        <f>17405-25292+7850+7992+142402.53</f>
        <v>150357.53</v>
      </c>
      <c r="E29" s="54">
        <f>+C29+D29</f>
        <v>2758069.53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</row>
    <row r="30" spans="1:240" x14ac:dyDescent="0.2">
      <c r="A30" s="34" t="s">
        <v>30</v>
      </c>
      <c r="B30" s="34" t="s">
        <v>31</v>
      </c>
      <c r="C30" s="54">
        <v>0</v>
      </c>
      <c r="D30" s="54">
        <v>0</v>
      </c>
      <c r="E30" s="54">
        <f>+C30+D30</f>
        <v>0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</row>
    <row r="31" spans="1:240" x14ac:dyDescent="0.2">
      <c r="A31" s="93" t="s">
        <v>44</v>
      </c>
      <c r="B31" s="94"/>
      <c r="C31" s="45">
        <f>+C32+C33</f>
        <v>2617712</v>
      </c>
      <c r="D31" s="45">
        <f t="shared" ref="D31:E31" si="1">+D32+D33</f>
        <v>45909.02</v>
      </c>
      <c r="E31" s="45">
        <f t="shared" si="1"/>
        <v>2663621.02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</row>
    <row r="32" spans="1:240" s="6" customFormat="1" ht="18" x14ac:dyDescent="0.25">
      <c r="A32" s="34" t="s">
        <v>17</v>
      </c>
      <c r="B32" s="34" t="s">
        <v>3</v>
      </c>
      <c r="C32" s="54">
        <v>2588912</v>
      </c>
      <c r="D32" s="54">
        <f>428.52+39120.24+1344.66</f>
        <v>40893.42</v>
      </c>
      <c r="E32" s="54">
        <f>+C32+D32</f>
        <v>2629805.42</v>
      </c>
    </row>
    <row r="33" spans="1:240" s="6" customFormat="1" ht="18" x14ac:dyDescent="0.25">
      <c r="A33" s="34" t="s">
        <v>21</v>
      </c>
      <c r="B33" s="34" t="s">
        <v>7</v>
      </c>
      <c r="C33" s="54">
        <v>28800</v>
      </c>
      <c r="D33" s="54">
        <v>5015.6000000000004</v>
      </c>
      <c r="E33" s="54">
        <f>+C33+D33</f>
        <v>33815.599999999999</v>
      </c>
    </row>
    <row r="34" spans="1:240" s="6" customFormat="1" ht="18" x14ac:dyDescent="0.25">
      <c r="A34" s="86" t="s">
        <v>45</v>
      </c>
      <c r="B34" s="86" t="s">
        <v>36</v>
      </c>
      <c r="C34" s="53">
        <f>+C28-C31</f>
        <v>-10000</v>
      </c>
      <c r="D34" s="53">
        <f t="shared" ref="D34:E34" si="2">+D28-D31</f>
        <v>104448.51000000001</v>
      </c>
      <c r="E34" s="53">
        <f t="shared" si="2"/>
        <v>94448.509999999776</v>
      </c>
    </row>
    <row r="35" spans="1:240" ht="15" customHeight="1" x14ac:dyDescent="0.2">
      <c r="A35" s="52"/>
      <c r="B35" s="52"/>
      <c r="C35" s="52"/>
      <c r="D35" s="52"/>
      <c r="E35" s="52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</row>
    <row r="36" spans="1:240" s="6" customFormat="1" ht="22.5" customHeight="1" x14ac:dyDescent="0.25">
      <c r="A36" s="35" t="s">
        <v>37</v>
      </c>
      <c r="B36" s="35"/>
      <c r="C36" s="35"/>
      <c r="D36" s="35"/>
      <c r="E36" s="35"/>
    </row>
    <row r="37" spans="1:240" s="6" customFormat="1" ht="11.25" customHeight="1" x14ac:dyDescent="0.25">
      <c r="A37" s="33"/>
      <c r="B37" s="32"/>
      <c r="C37" s="32"/>
      <c r="D37" s="32"/>
      <c r="E37" s="32"/>
    </row>
    <row r="38" spans="1:240" customFormat="1" ht="15" x14ac:dyDescent="0.25">
      <c r="A38" s="36"/>
      <c r="B38" s="39"/>
      <c r="C38" s="48" t="s">
        <v>1</v>
      </c>
      <c r="D38" s="51" t="s">
        <v>25</v>
      </c>
      <c r="E38" s="51" t="s">
        <v>50</v>
      </c>
    </row>
    <row r="39" spans="1:240" customFormat="1" ht="15" x14ac:dyDescent="0.25">
      <c r="A39" s="37"/>
      <c r="B39" s="40"/>
      <c r="C39" s="49">
        <v>2026</v>
      </c>
      <c r="D39" s="50"/>
      <c r="E39" s="50">
        <v>2026</v>
      </c>
    </row>
    <row r="40" spans="1:240" customFormat="1" ht="15" x14ac:dyDescent="0.25">
      <c r="A40" s="41">
        <v>8</v>
      </c>
      <c r="B40" s="42" t="s">
        <v>46</v>
      </c>
      <c r="C40" s="47">
        <v>0</v>
      </c>
      <c r="D40" s="47">
        <v>0</v>
      </c>
      <c r="E40" s="47">
        <v>0</v>
      </c>
    </row>
    <row r="41" spans="1:240" customFormat="1" ht="16.5" customHeight="1" x14ac:dyDescent="0.25">
      <c r="A41" s="41">
        <v>5</v>
      </c>
      <c r="B41" s="42" t="s">
        <v>47</v>
      </c>
      <c r="C41" s="47">
        <v>0</v>
      </c>
      <c r="D41" s="47">
        <v>0</v>
      </c>
      <c r="E41" s="47">
        <v>0</v>
      </c>
    </row>
    <row r="42" spans="1:240" customFormat="1" ht="15" x14ac:dyDescent="0.25">
      <c r="A42" s="86" t="s">
        <v>53</v>
      </c>
      <c r="B42" s="86" t="s">
        <v>36</v>
      </c>
      <c r="C42" s="46">
        <v>0</v>
      </c>
      <c r="D42" s="46">
        <v>0</v>
      </c>
      <c r="E42" s="46">
        <v>0</v>
      </c>
    </row>
    <row r="43" spans="1:240" s="58" customFormat="1" ht="15.75" customHeight="1" x14ac:dyDescent="0.2">
      <c r="A43" s="59" t="s">
        <v>54</v>
      </c>
      <c r="B43" s="59"/>
      <c r="C43" s="60">
        <f>+C34+C42</f>
        <v>-10000</v>
      </c>
      <c r="D43" s="60">
        <f t="shared" ref="D43:E43" si="3">+D34+D42</f>
        <v>104448.51000000001</v>
      </c>
      <c r="E43" s="60">
        <f t="shared" si="3"/>
        <v>94448.509999999776</v>
      </c>
    </row>
    <row r="44" spans="1:240" customFormat="1" ht="32.25" customHeight="1" x14ac:dyDescent="0.25">
      <c r="A44" s="35" t="s">
        <v>55</v>
      </c>
      <c r="B44" s="35"/>
      <c r="C44" s="35"/>
      <c r="D44" s="35"/>
      <c r="E44" s="35"/>
    </row>
    <row r="45" spans="1:240" ht="8.25" customHeight="1" x14ac:dyDescent="0.2">
      <c r="A45" s="33"/>
      <c r="B45" s="32"/>
      <c r="C45" s="32"/>
      <c r="D45" s="32"/>
      <c r="E45" s="32"/>
    </row>
    <row r="46" spans="1:240" x14ac:dyDescent="0.2">
      <c r="A46" s="36"/>
      <c r="B46" s="39"/>
      <c r="C46" s="48" t="s">
        <v>1</v>
      </c>
      <c r="D46" s="51" t="s">
        <v>25</v>
      </c>
      <c r="E46" s="51" t="s">
        <v>50</v>
      </c>
    </row>
    <row r="47" spans="1:240" x14ac:dyDescent="0.2">
      <c r="A47" s="37"/>
      <c r="B47" s="40"/>
      <c r="C47" s="49">
        <v>2026</v>
      </c>
      <c r="D47" s="50"/>
      <c r="E47" s="50">
        <v>2026</v>
      </c>
    </row>
    <row r="48" spans="1:240" ht="26.25" customHeight="1" x14ac:dyDescent="0.2">
      <c r="A48" s="77" t="s">
        <v>56</v>
      </c>
      <c r="B48" s="78"/>
      <c r="C48" s="54">
        <v>10000</v>
      </c>
      <c r="D48" s="54">
        <f>-104448.51</f>
        <v>-104448.51</v>
      </c>
      <c r="E48" s="54">
        <f>+C48+D48</f>
        <v>-94448.51</v>
      </c>
    </row>
    <row r="49" spans="1:5" ht="27" customHeight="1" x14ac:dyDescent="0.2">
      <c r="A49" s="79" t="s">
        <v>48</v>
      </c>
      <c r="B49" s="80"/>
      <c r="C49" s="38">
        <v>0</v>
      </c>
      <c r="D49" s="38">
        <v>0</v>
      </c>
      <c r="E49" s="54">
        <f>+C49+D49</f>
        <v>0</v>
      </c>
    </row>
    <row r="50" spans="1:5" ht="6" customHeight="1" x14ac:dyDescent="0.2">
      <c r="A50" s="32"/>
      <c r="B50" s="32"/>
      <c r="C50" s="32"/>
      <c r="D50" s="32"/>
      <c r="E50" s="32"/>
    </row>
    <row r="51" spans="1:5" ht="39" customHeight="1" x14ac:dyDescent="0.2">
      <c r="A51" s="84" t="s">
        <v>49</v>
      </c>
      <c r="B51" s="85"/>
      <c r="C51" s="43">
        <f>+C43+C48-C49</f>
        <v>0</v>
      </c>
      <c r="D51" s="43">
        <f t="shared" ref="D51:E51" si="4">+D43+D48-D49</f>
        <v>1.4551915228366852E-11</v>
      </c>
      <c r="E51" s="43">
        <f t="shared" si="4"/>
        <v>-2.1827872842550278E-10</v>
      </c>
    </row>
    <row r="52" spans="1:5" ht="18.75" customHeight="1" x14ac:dyDescent="0.2"/>
    <row r="53" spans="1:5" ht="31.5" customHeight="1" x14ac:dyDescent="0.2">
      <c r="A53" s="35" t="s">
        <v>57</v>
      </c>
      <c r="B53" s="35"/>
      <c r="C53" s="35"/>
      <c r="D53" s="35"/>
      <c r="E53" s="35"/>
    </row>
    <row r="54" spans="1:5" x14ac:dyDescent="0.2">
      <c r="A54" s="33"/>
      <c r="B54" s="32"/>
      <c r="C54" s="32"/>
      <c r="D54" s="32"/>
      <c r="E54" s="32"/>
    </row>
    <row r="55" spans="1:5" x14ac:dyDescent="0.2">
      <c r="A55" s="36"/>
      <c r="B55" s="39"/>
      <c r="C55" s="48" t="s">
        <v>1</v>
      </c>
      <c r="D55" s="51" t="s">
        <v>25</v>
      </c>
      <c r="E55" s="51" t="s">
        <v>50</v>
      </c>
    </row>
    <row r="56" spans="1:5" x14ac:dyDescent="0.2">
      <c r="A56" s="37"/>
      <c r="B56" s="40"/>
      <c r="C56" s="49">
        <v>2026</v>
      </c>
      <c r="D56" s="50"/>
      <c r="E56" s="50">
        <v>2026</v>
      </c>
    </row>
    <row r="57" spans="1:5" ht="24.75" customHeight="1" x14ac:dyDescent="0.2">
      <c r="A57" s="77" t="s">
        <v>56</v>
      </c>
      <c r="B57" s="78"/>
      <c r="C57" s="54">
        <v>0</v>
      </c>
      <c r="D57" s="54">
        <v>0</v>
      </c>
      <c r="E57" s="54">
        <v>0</v>
      </c>
    </row>
    <row r="58" spans="1:5" ht="28.5" customHeight="1" x14ac:dyDescent="0.2">
      <c r="A58" s="79" t="s">
        <v>58</v>
      </c>
      <c r="B58" s="80"/>
      <c r="C58" s="54">
        <v>0</v>
      </c>
      <c r="D58" s="54">
        <v>0</v>
      </c>
      <c r="E58" s="54">
        <v>0</v>
      </c>
    </row>
    <row r="59" spans="1:5" ht="25.5" customHeight="1" x14ac:dyDescent="0.2">
      <c r="A59" s="82" t="s">
        <v>59</v>
      </c>
      <c r="B59" s="83"/>
      <c r="C59" s="54">
        <v>0</v>
      </c>
      <c r="D59" s="54">
        <v>0</v>
      </c>
      <c r="E59" s="54">
        <v>0</v>
      </c>
    </row>
    <row r="60" spans="1:5" ht="27" customHeight="1" x14ac:dyDescent="0.2">
      <c r="A60" s="79" t="s">
        <v>60</v>
      </c>
      <c r="B60" s="81"/>
      <c r="C60" s="54">
        <v>0</v>
      </c>
      <c r="D60" s="54">
        <v>0</v>
      </c>
      <c r="E60" s="54">
        <v>0</v>
      </c>
    </row>
    <row r="61" spans="1:5" ht="27" customHeight="1" x14ac:dyDescent="0.2">
      <c r="A61" s="136"/>
      <c r="B61" s="136"/>
      <c r="C61" s="137"/>
      <c r="D61" s="137"/>
      <c r="E61" s="137"/>
    </row>
    <row r="62" spans="1:5" ht="27" customHeight="1" x14ac:dyDescent="0.2">
      <c r="A62" s="136"/>
      <c r="B62" s="136"/>
      <c r="C62" s="137"/>
      <c r="D62" s="137" t="s">
        <v>105</v>
      </c>
      <c r="E62" s="137"/>
    </row>
    <row r="63" spans="1:5" x14ac:dyDescent="0.2">
      <c r="D63" s="138" t="s">
        <v>106</v>
      </c>
      <c r="E63" s="138"/>
    </row>
    <row r="64" spans="1:5" x14ac:dyDescent="0.2">
      <c r="D64" s="138" t="s">
        <v>107</v>
      </c>
      <c r="E64" s="138"/>
    </row>
  </sheetData>
  <mergeCells count="19">
    <mergeCell ref="D64:E64"/>
    <mergeCell ref="D63:E63"/>
    <mergeCell ref="A17:E17"/>
    <mergeCell ref="A15:E15"/>
    <mergeCell ref="A22:E22"/>
    <mergeCell ref="A23:B23"/>
    <mergeCell ref="A24:B24"/>
    <mergeCell ref="A34:B34"/>
    <mergeCell ref="A42:B42"/>
    <mergeCell ref="A48:B48"/>
    <mergeCell ref="A26:B27"/>
    <mergeCell ref="A28:B28"/>
    <mergeCell ref="A31:B31"/>
    <mergeCell ref="A57:B57"/>
    <mergeCell ref="A58:B58"/>
    <mergeCell ref="A60:B60"/>
    <mergeCell ref="A59:B59"/>
    <mergeCell ref="A49:B49"/>
    <mergeCell ref="A51:B51"/>
  </mergeCells>
  <pageMargins left="0.31496062992125984" right="0.31496062992125984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8"/>
  <sheetViews>
    <sheetView topLeftCell="A49" workbookViewId="0">
      <selection activeCell="D67" sqref="D67"/>
    </sheetView>
  </sheetViews>
  <sheetFormatPr defaultRowHeight="15" x14ac:dyDescent="0.25"/>
  <cols>
    <col min="2" max="2" width="43.28515625" style="9" customWidth="1"/>
    <col min="3" max="3" width="14.42578125" customWidth="1"/>
    <col min="4" max="4" width="14.5703125" customWidth="1"/>
    <col min="5" max="5" width="14.42578125" customWidth="1"/>
  </cols>
  <sheetData>
    <row r="1" spans="1:8" x14ac:dyDescent="0.25">
      <c r="A1" s="114" t="s">
        <v>38</v>
      </c>
      <c r="B1" s="114"/>
      <c r="C1" s="114"/>
      <c r="D1" s="114"/>
      <c r="E1" s="114"/>
      <c r="F1" s="24"/>
      <c r="G1" s="24"/>
      <c r="H1" s="22"/>
    </row>
    <row r="2" spans="1:8" x14ac:dyDescent="0.25">
      <c r="A2" s="57"/>
      <c r="B2" s="57"/>
      <c r="C2" s="57"/>
      <c r="D2" s="57"/>
      <c r="E2" s="57"/>
      <c r="F2" s="24"/>
      <c r="G2" s="24"/>
      <c r="H2" s="22"/>
    </row>
    <row r="3" spans="1:8" x14ac:dyDescent="0.25">
      <c r="A3" s="119" t="s">
        <v>61</v>
      </c>
      <c r="B3" s="119"/>
      <c r="C3" s="119"/>
      <c r="D3" s="119"/>
      <c r="E3" s="119"/>
      <c r="F3" s="24"/>
      <c r="G3" s="24"/>
      <c r="H3" s="22"/>
    </row>
    <row r="4" spans="1:8" x14ac:dyDescent="0.25">
      <c r="A4" s="116"/>
      <c r="B4" s="116"/>
    </row>
    <row r="5" spans="1:8" x14ac:dyDescent="0.25">
      <c r="A5" s="117" t="s">
        <v>23</v>
      </c>
      <c r="B5" s="117" t="s">
        <v>9</v>
      </c>
      <c r="C5" s="48" t="s">
        <v>1</v>
      </c>
      <c r="D5" s="51" t="s">
        <v>25</v>
      </c>
      <c r="E5" s="51" t="s">
        <v>50</v>
      </c>
    </row>
    <row r="6" spans="1:8" x14ac:dyDescent="0.25">
      <c r="A6" s="118"/>
      <c r="B6" s="118"/>
      <c r="C6" s="49">
        <v>2026</v>
      </c>
      <c r="D6" s="50"/>
      <c r="E6" s="50">
        <v>2026</v>
      </c>
    </row>
    <row r="7" spans="1:8" x14ac:dyDescent="0.25">
      <c r="A7" s="61" t="s">
        <v>39</v>
      </c>
      <c r="B7" s="61"/>
      <c r="C7" s="62">
        <f>+C8</f>
        <v>2607712</v>
      </c>
      <c r="D7" s="62">
        <f t="shared" ref="D7:E7" si="0">+D8</f>
        <v>150357.53</v>
      </c>
      <c r="E7" s="62">
        <f t="shared" si="0"/>
        <v>2758069.53</v>
      </c>
    </row>
    <row r="8" spans="1:8" x14ac:dyDescent="0.25">
      <c r="A8" s="10" t="s">
        <v>12</v>
      </c>
      <c r="B8" s="10" t="s">
        <v>10</v>
      </c>
      <c r="C8" s="11">
        <f>SUM(C9:C14)</f>
        <v>2607712</v>
      </c>
      <c r="D8" s="11">
        <f t="shared" ref="D8:E8" si="1">SUM(D9:D14)</f>
        <v>150357.53</v>
      </c>
      <c r="E8" s="11">
        <f t="shared" si="1"/>
        <v>2758069.53</v>
      </c>
    </row>
    <row r="9" spans="1:8" ht="30" x14ac:dyDescent="0.25">
      <c r="A9" s="12" t="s">
        <v>28</v>
      </c>
      <c r="B9" s="19" t="s">
        <v>29</v>
      </c>
      <c r="C9" s="13">
        <v>21200</v>
      </c>
      <c r="D9" s="13">
        <v>14055</v>
      </c>
      <c r="E9" s="13">
        <v>35255</v>
      </c>
    </row>
    <row r="10" spans="1:8" x14ac:dyDescent="0.25">
      <c r="A10" s="12" t="s">
        <v>13</v>
      </c>
      <c r="B10" s="19" t="s">
        <v>11</v>
      </c>
      <c r="C10" s="13">
        <v>200</v>
      </c>
      <c r="D10" s="13">
        <v>-200</v>
      </c>
      <c r="E10" s="13">
        <v>0</v>
      </c>
    </row>
    <row r="11" spans="1:8" ht="34.5" customHeight="1" x14ac:dyDescent="0.25">
      <c r="A11" s="12" t="s">
        <v>14</v>
      </c>
      <c r="B11" s="19" t="s">
        <v>24</v>
      </c>
      <c r="C11" s="13">
        <v>238850</v>
      </c>
      <c r="D11" s="13">
        <v>1500</v>
      </c>
      <c r="E11" s="13">
        <v>240350</v>
      </c>
    </row>
    <row r="12" spans="1:8" ht="45" x14ac:dyDescent="0.25">
      <c r="A12" s="12" t="s">
        <v>15</v>
      </c>
      <c r="B12" s="19" t="s">
        <v>51</v>
      </c>
      <c r="C12" s="13">
        <v>3500</v>
      </c>
      <c r="D12" s="13">
        <v>2050</v>
      </c>
      <c r="E12" s="13">
        <v>5550</v>
      </c>
    </row>
    <row r="13" spans="1:8" ht="30" x14ac:dyDescent="0.25">
      <c r="A13" s="63">
        <v>67</v>
      </c>
      <c r="B13" s="19" t="s">
        <v>66</v>
      </c>
      <c r="C13" s="13">
        <v>2341962</v>
      </c>
      <c r="D13" s="13">
        <f>-25292+7850+7992+142402.53</f>
        <v>132952.53</v>
      </c>
      <c r="E13" s="13">
        <f>+C13+D13</f>
        <v>2474914.5299999998</v>
      </c>
    </row>
    <row r="14" spans="1:8" x14ac:dyDescent="0.25">
      <c r="A14" s="12" t="s">
        <v>16</v>
      </c>
      <c r="B14" s="12" t="s">
        <v>40</v>
      </c>
      <c r="C14" s="13">
        <v>2000</v>
      </c>
      <c r="D14" s="13">
        <v>0</v>
      </c>
      <c r="E14" s="13">
        <v>2000</v>
      </c>
    </row>
    <row r="15" spans="1:8" x14ac:dyDescent="0.25">
      <c r="A15" s="61" t="s">
        <v>32</v>
      </c>
      <c r="B15" s="61"/>
      <c r="C15" s="62">
        <v>2617712</v>
      </c>
      <c r="D15" s="62">
        <v>45909.02</v>
      </c>
      <c r="E15" s="62">
        <v>2663621.02</v>
      </c>
    </row>
    <row r="16" spans="1:8" x14ac:dyDescent="0.25">
      <c r="A16" s="10" t="s">
        <v>17</v>
      </c>
      <c r="B16" s="10" t="s">
        <v>3</v>
      </c>
      <c r="C16" s="11">
        <v>2588912</v>
      </c>
      <c r="D16" s="11">
        <v>40893.42</v>
      </c>
      <c r="E16" s="11">
        <v>2629805.42</v>
      </c>
    </row>
    <row r="17" spans="1:7" x14ac:dyDescent="0.25">
      <c r="A17" s="12" t="s">
        <v>18</v>
      </c>
      <c r="B17" s="12" t="s">
        <v>4</v>
      </c>
      <c r="C17" s="13">
        <v>2198312</v>
      </c>
      <c r="D17" s="13">
        <v>428.52</v>
      </c>
      <c r="E17" s="13">
        <v>2198740.52</v>
      </c>
    </row>
    <row r="18" spans="1:7" x14ac:dyDescent="0.25">
      <c r="A18" s="12" t="s">
        <v>19</v>
      </c>
      <c r="B18" s="12" t="s">
        <v>5</v>
      </c>
      <c r="C18" s="13">
        <v>389390</v>
      </c>
      <c r="D18" s="13">
        <v>39120.239999999998</v>
      </c>
      <c r="E18" s="13">
        <v>428510.24</v>
      </c>
    </row>
    <row r="19" spans="1:7" x14ac:dyDescent="0.25">
      <c r="A19" s="12" t="s">
        <v>20</v>
      </c>
      <c r="B19" s="12" t="s">
        <v>6</v>
      </c>
      <c r="C19" s="13">
        <v>1210</v>
      </c>
      <c r="D19" s="13">
        <v>0</v>
      </c>
      <c r="E19" s="13">
        <v>1210</v>
      </c>
    </row>
    <row r="20" spans="1:7" ht="30" x14ac:dyDescent="0.25">
      <c r="A20" s="12" t="s">
        <v>64</v>
      </c>
      <c r="B20" s="19" t="s">
        <v>65</v>
      </c>
      <c r="C20" s="13">
        <v>0</v>
      </c>
      <c r="D20" s="13">
        <v>1344.66</v>
      </c>
      <c r="E20" s="13">
        <v>1344.66</v>
      </c>
    </row>
    <row r="21" spans="1:7" x14ac:dyDescent="0.25">
      <c r="A21" s="10" t="s">
        <v>21</v>
      </c>
      <c r="B21" s="18" t="s">
        <v>7</v>
      </c>
      <c r="C21" s="11">
        <v>28800</v>
      </c>
      <c r="D21" s="11">
        <v>5015.6000000000004</v>
      </c>
      <c r="E21" s="11">
        <v>33815.599999999999</v>
      </c>
    </row>
    <row r="22" spans="1:7" ht="30" x14ac:dyDescent="0.25">
      <c r="A22" s="12" t="s">
        <v>22</v>
      </c>
      <c r="B22" s="19" t="s">
        <v>8</v>
      </c>
      <c r="C22" s="13">
        <v>28800</v>
      </c>
      <c r="D22" s="13">
        <v>5015.6000000000004</v>
      </c>
      <c r="E22" s="13">
        <v>33815.599999999999</v>
      </c>
    </row>
    <row r="23" spans="1:7" x14ac:dyDescent="0.25">
      <c r="A23" s="27"/>
      <c r="B23" s="55"/>
      <c r="C23" s="27"/>
      <c r="D23" s="27"/>
      <c r="E23" s="27"/>
      <c r="F23" s="25"/>
      <c r="G23" s="25"/>
    </row>
    <row r="24" spans="1:7" x14ac:dyDescent="0.25">
      <c r="A24" s="27"/>
      <c r="B24" s="55"/>
      <c r="C24" s="27"/>
      <c r="D24" s="27"/>
      <c r="E24" s="27"/>
    </row>
    <row r="25" spans="1:7" x14ac:dyDescent="0.25">
      <c r="A25" s="115" t="s">
        <v>62</v>
      </c>
      <c r="B25" s="115"/>
      <c r="C25" s="115"/>
      <c r="D25" s="115"/>
      <c r="E25" s="115"/>
    </row>
    <row r="27" spans="1:7" x14ac:dyDescent="0.25">
      <c r="A27" s="117" t="s">
        <v>23</v>
      </c>
      <c r="B27" s="117" t="s">
        <v>9</v>
      </c>
      <c r="C27" s="48" t="s">
        <v>1</v>
      </c>
      <c r="D27" s="51" t="s">
        <v>25</v>
      </c>
      <c r="E27" s="51" t="s">
        <v>50</v>
      </c>
    </row>
    <row r="28" spans="1:7" x14ac:dyDescent="0.25">
      <c r="A28" s="118"/>
      <c r="B28" s="118"/>
      <c r="C28" s="49">
        <v>2026</v>
      </c>
      <c r="D28" s="50"/>
      <c r="E28" s="50">
        <v>2026</v>
      </c>
    </row>
    <row r="29" spans="1:7" s="29" customFormat="1" x14ac:dyDescent="0.25">
      <c r="A29" s="120" t="s">
        <v>39</v>
      </c>
      <c r="B29" s="121"/>
      <c r="C29" s="64">
        <f>+C30+C32+C34+C36+C40</f>
        <v>2607712</v>
      </c>
      <c r="D29" s="64">
        <f t="shared" ref="D29:E29" si="2">+D30+D32+D34+D36+D40</f>
        <v>150357.53</v>
      </c>
      <c r="E29" s="64">
        <f t="shared" si="2"/>
        <v>2758069.53</v>
      </c>
    </row>
    <row r="30" spans="1:7" x14ac:dyDescent="0.25">
      <c r="A30" s="104" t="s">
        <v>67</v>
      </c>
      <c r="B30" s="105"/>
      <c r="C30" s="65">
        <f>+C31</f>
        <v>2293212</v>
      </c>
      <c r="D30" s="65">
        <f t="shared" ref="D30:E30" si="3">+D31</f>
        <v>117110.53</v>
      </c>
      <c r="E30" s="65">
        <f t="shared" si="3"/>
        <v>2410322.5299999998</v>
      </c>
    </row>
    <row r="31" spans="1:7" x14ac:dyDescent="0.25">
      <c r="A31" s="106" t="s">
        <v>27</v>
      </c>
      <c r="B31" s="107"/>
      <c r="C31" s="67">
        <v>2293212</v>
      </c>
      <c r="D31" s="67">
        <f>-25292+142402.53</f>
        <v>117110.53</v>
      </c>
      <c r="E31" s="67">
        <f>+C31+D31</f>
        <v>2410322.5299999998</v>
      </c>
    </row>
    <row r="32" spans="1:7" s="29" customFormat="1" x14ac:dyDescent="0.25">
      <c r="A32" s="104" t="s">
        <v>68</v>
      </c>
      <c r="B32" s="105"/>
      <c r="C32" s="65">
        <v>5700</v>
      </c>
      <c r="D32" s="65">
        <v>1850</v>
      </c>
      <c r="E32" s="65">
        <v>7550</v>
      </c>
    </row>
    <row r="33" spans="1:5" x14ac:dyDescent="0.25">
      <c r="A33" s="106" t="s">
        <v>69</v>
      </c>
      <c r="B33" s="107"/>
      <c r="C33" s="67">
        <v>5700</v>
      </c>
      <c r="D33" s="67">
        <v>1850</v>
      </c>
      <c r="E33" s="67">
        <v>7550</v>
      </c>
    </row>
    <row r="34" spans="1:5" x14ac:dyDescent="0.25">
      <c r="A34" s="104" t="s">
        <v>70</v>
      </c>
      <c r="B34" s="105"/>
      <c r="C34" s="65">
        <v>236850</v>
      </c>
      <c r="D34" s="65">
        <v>1500</v>
      </c>
      <c r="E34" s="65">
        <v>238350</v>
      </c>
    </row>
    <row r="35" spans="1:5" s="29" customFormat="1" x14ac:dyDescent="0.25">
      <c r="A35" s="106" t="s">
        <v>71</v>
      </c>
      <c r="B35" s="107"/>
      <c r="C35" s="67">
        <v>236850</v>
      </c>
      <c r="D35" s="67">
        <v>1500</v>
      </c>
      <c r="E35" s="67">
        <v>238350</v>
      </c>
    </row>
    <row r="36" spans="1:5" x14ac:dyDescent="0.25">
      <c r="A36" s="104" t="s">
        <v>72</v>
      </c>
      <c r="B36" s="105"/>
      <c r="C36" s="65">
        <f>SUM(C37:C39)</f>
        <v>69950</v>
      </c>
      <c r="D36" s="65">
        <f t="shared" ref="D36:E36" si="4">SUM(D37:D39)</f>
        <v>29897</v>
      </c>
      <c r="E36" s="65">
        <f t="shared" si="4"/>
        <v>99847</v>
      </c>
    </row>
    <row r="37" spans="1:5" x14ac:dyDescent="0.25">
      <c r="A37" s="106" t="s">
        <v>73</v>
      </c>
      <c r="B37" s="107"/>
      <c r="C37" s="67">
        <v>53750</v>
      </c>
      <c r="D37" s="67">
        <f>125+7850+7992</f>
        <v>15967</v>
      </c>
      <c r="E37" s="67">
        <f>+C37+D37</f>
        <v>69717</v>
      </c>
    </row>
    <row r="38" spans="1:5" x14ac:dyDescent="0.25">
      <c r="A38" s="106" t="s">
        <v>74</v>
      </c>
      <c r="B38" s="107"/>
      <c r="C38" s="67">
        <v>0</v>
      </c>
      <c r="D38" s="67">
        <v>13930</v>
      </c>
      <c r="E38" s="67">
        <f t="shared" ref="E38:E39" si="5">+C38+D38</f>
        <v>13930</v>
      </c>
    </row>
    <row r="39" spans="1:5" ht="15" customHeight="1" x14ac:dyDescent="0.25">
      <c r="A39" s="106" t="s">
        <v>75</v>
      </c>
      <c r="B39" s="107"/>
      <c r="C39" s="67">
        <v>16200</v>
      </c>
      <c r="D39" s="67">
        <v>0</v>
      </c>
      <c r="E39" s="67">
        <f t="shared" si="5"/>
        <v>16200</v>
      </c>
    </row>
    <row r="40" spans="1:5" ht="27" customHeight="1" x14ac:dyDescent="0.25">
      <c r="A40" s="104" t="s">
        <v>76</v>
      </c>
      <c r="B40" s="105"/>
      <c r="C40" s="65">
        <v>2000</v>
      </c>
      <c r="D40" s="65">
        <v>0</v>
      </c>
      <c r="E40" s="65">
        <v>2000</v>
      </c>
    </row>
    <row r="41" spans="1:5" ht="27.75" customHeight="1" x14ac:dyDescent="0.25">
      <c r="A41" s="106" t="s">
        <v>77</v>
      </c>
      <c r="B41" s="107"/>
      <c r="C41" s="67">
        <v>2000</v>
      </c>
      <c r="D41" s="67">
        <v>0</v>
      </c>
      <c r="E41" s="67">
        <v>2000</v>
      </c>
    </row>
    <row r="42" spans="1:5" x14ac:dyDescent="0.25">
      <c r="A42" s="108"/>
      <c r="B42" s="109"/>
      <c r="C42" s="67"/>
      <c r="D42" s="67"/>
      <c r="E42" s="67"/>
    </row>
    <row r="43" spans="1:5" x14ac:dyDescent="0.25">
      <c r="A43" s="110" t="s">
        <v>32</v>
      </c>
      <c r="B43" s="111"/>
      <c r="C43" s="64">
        <v>2617712</v>
      </c>
      <c r="D43" s="64">
        <v>45909.02</v>
      </c>
      <c r="E43" s="64">
        <v>2663621.02</v>
      </c>
    </row>
    <row r="44" spans="1:5" ht="15" customHeight="1" x14ac:dyDescent="0.25">
      <c r="A44" s="102" t="s">
        <v>67</v>
      </c>
      <c r="B44" s="103"/>
      <c r="C44" s="65">
        <v>2293212</v>
      </c>
      <c r="D44" s="65">
        <v>-25292</v>
      </c>
      <c r="E44" s="65">
        <v>2267920</v>
      </c>
    </row>
    <row r="45" spans="1:5" x14ac:dyDescent="0.25">
      <c r="A45" s="100" t="s">
        <v>27</v>
      </c>
      <c r="B45" s="101"/>
      <c r="C45" s="67">
        <v>2293212</v>
      </c>
      <c r="D45" s="67">
        <v>-25292</v>
      </c>
      <c r="E45" s="67">
        <v>2267920</v>
      </c>
    </row>
    <row r="46" spans="1:5" x14ac:dyDescent="0.25">
      <c r="A46" s="102" t="s">
        <v>68</v>
      </c>
      <c r="B46" s="103"/>
      <c r="C46" s="65">
        <v>5700</v>
      </c>
      <c r="D46" s="65">
        <v>1850</v>
      </c>
      <c r="E46" s="65">
        <v>7550</v>
      </c>
    </row>
    <row r="47" spans="1:5" x14ac:dyDescent="0.25">
      <c r="A47" s="100" t="s">
        <v>69</v>
      </c>
      <c r="B47" s="101"/>
      <c r="C47" s="67">
        <v>5700</v>
      </c>
      <c r="D47" s="67">
        <v>1850</v>
      </c>
      <c r="E47" s="67">
        <v>7550</v>
      </c>
    </row>
    <row r="48" spans="1:5" x14ac:dyDescent="0.25">
      <c r="A48" s="102" t="s">
        <v>70</v>
      </c>
      <c r="B48" s="103"/>
      <c r="C48" s="65">
        <v>236850</v>
      </c>
      <c r="D48" s="65">
        <v>1500</v>
      </c>
      <c r="E48" s="65">
        <v>238350</v>
      </c>
    </row>
    <row r="49" spans="1:5" x14ac:dyDescent="0.25">
      <c r="A49" s="100" t="s">
        <v>71</v>
      </c>
      <c r="B49" s="101"/>
      <c r="C49" s="67">
        <v>236850</v>
      </c>
      <c r="D49" s="67">
        <v>1500</v>
      </c>
      <c r="E49" s="67">
        <v>238350</v>
      </c>
    </row>
    <row r="50" spans="1:5" x14ac:dyDescent="0.25">
      <c r="A50" s="102" t="s">
        <v>72</v>
      </c>
      <c r="B50" s="103"/>
      <c r="C50" s="65">
        <v>69950</v>
      </c>
      <c r="D50" s="65">
        <v>21905</v>
      </c>
      <c r="E50" s="65">
        <v>91855</v>
      </c>
    </row>
    <row r="51" spans="1:5" x14ac:dyDescent="0.25">
      <c r="A51" s="100" t="s">
        <v>73</v>
      </c>
      <c r="B51" s="101"/>
      <c r="C51" s="67">
        <v>53750</v>
      </c>
      <c r="D51" s="67">
        <v>7975</v>
      </c>
      <c r="E51" s="67">
        <v>61725</v>
      </c>
    </row>
    <row r="52" spans="1:5" x14ac:dyDescent="0.25">
      <c r="A52" s="100" t="s">
        <v>74</v>
      </c>
      <c r="B52" s="101"/>
      <c r="C52" s="67">
        <v>0</v>
      </c>
      <c r="D52" s="67">
        <v>13930</v>
      </c>
      <c r="E52" s="67">
        <v>13930</v>
      </c>
    </row>
    <row r="53" spans="1:5" ht="18" customHeight="1" x14ac:dyDescent="0.25">
      <c r="A53" s="100" t="s">
        <v>75</v>
      </c>
      <c r="B53" s="101"/>
      <c r="C53" s="67">
        <v>16200</v>
      </c>
      <c r="D53" s="67">
        <v>0</v>
      </c>
      <c r="E53" s="67">
        <v>16200</v>
      </c>
    </row>
    <row r="54" spans="1:5" x14ac:dyDescent="0.25">
      <c r="A54" s="102" t="s">
        <v>76</v>
      </c>
      <c r="B54" s="103"/>
      <c r="C54" s="65">
        <v>2000</v>
      </c>
      <c r="D54" s="65">
        <v>0</v>
      </c>
      <c r="E54" s="65">
        <v>2000</v>
      </c>
    </row>
    <row r="55" spans="1:5" ht="30.75" customHeight="1" x14ac:dyDescent="0.25">
      <c r="A55" s="100" t="s">
        <v>77</v>
      </c>
      <c r="B55" s="101"/>
      <c r="C55" s="67">
        <v>2000</v>
      </c>
      <c r="D55" s="67">
        <v>0</v>
      </c>
      <c r="E55" s="67">
        <v>2000</v>
      </c>
    </row>
    <row r="56" spans="1:5" x14ac:dyDescent="0.25">
      <c r="A56" s="102" t="s">
        <v>78</v>
      </c>
      <c r="B56" s="103"/>
      <c r="C56" s="65">
        <v>10000</v>
      </c>
      <c r="D56" s="65">
        <v>45946.02</v>
      </c>
      <c r="E56" s="65">
        <v>55946.02</v>
      </c>
    </row>
    <row r="57" spans="1:5" x14ac:dyDescent="0.25">
      <c r="A57" s="100" t="s">
        <v>79</v>
      </c>
      <c r="B57" s="101"/>
      <c r="C57" s="67">
        <v>0</v>
      </c>
      <c r="D57" s="67">
        <v>7992</v>
      </c>
      <c r="E57" s="67">
        <v>7992</v>
      </c>
    </row>
    <row r="58" spans="1:5" x14ac:dyDescent="0.25">
      <c r="A58" s="100" t="s">
        <v>80</v>
      </c>
      <c r="B58" s="101"/>
      <c r="C58" s="67">
        <v>10000</v>
      </c>
      <c r="D58" s="67">
        <v>37954.019999999997</v>
      </c>
      <c r="E58" s="67">
        <v>47954.02</v>
      </c>
    </row>
    <row r="59" spans="1:5" ht="26.25" customHeight="1" x14ac:dyDescent="0.25">
      <c r="A59" s="66"/>
      <c r="B59" s="68"/>
      <c r="C59" s="69"/>
      <c r="D59" s="69"/>
      <c r="E59" s="69"/>
    </row>
    <row r="60" spans="1:5" x14ac:dyDescent="0.25">
      <c r="A60" s="66"/>
      <c r="B60" s="68"/>
      <c r="C60" s="69"/>
      <c r="D60" s="69"/>
      <c r="E60" s="69"/>
    </row>
    <row r="61" spans="1:5" x14ac:dyDescent="0.25">
      <c r="A61" s="29" t="s">
        <v>63</v>
      </c>
      <c r="C61" s="27"/>
      <c r="D61" s="27"/>
      <c r="E61" s="27"/>
    </row>
    <row r="63" spans="1:5" x14ac:dyDescent="0.25">
      <c r="A63" s="113" t="s">
        <v>23</v>
      </c>
      <c r="B63" s="113" t="s">
        <v>9</v>
      </c>
      <c r="C63" s="56" t="s">
        <v>1</v>
      </c>
      <c r="D63" s="56" t="s">
        <v>25</v>
      </c>
      <c r="E63" s="56" t="s">
        <v>50</v>
      </c>
    </row>
    <row r="64" spans="1:5" x14ac:dyDescent="0.25">
      <c r="A64" s="113"/>
      <c r="B64" s="113"/>
      <c r="C64" s="49">
        <v>2026</v>
      </c>
      <c r="D64" s="49"/>
      <c r="E64" s="49">
        <v>2026</v>
      </c>
    </row>
    <row r="65" spans="1:5" x14ac:dyDescent="0.25">
      <c r="A65" s="16" t="s">
        <v>32</v>
      </c>
      <c r="B65" s="16"/>
      <c r="C65" s="17">
        <v>2617712</v>
      </c>
      <c r="D65" s="17">
        <v>45909.02</v>
      </c>
      <c r="E65" s="17">
        <v>2663621.02</v>
      </c>
    </row>
    <row r="66" spans="1:5" x14ac:dyDescent="0.25">
      <c r="A66" s="20" t="s">
        <v>33</v>
      </c>
      <c r="B66" s="20"/>
      <c r="C66" s="21">
        <v>2617712</v>
      </c>
      <c r="D66" s="21">
        <v>45909.02</v>
      </c>
      <c r="E66" s="21">
        <v>2663621.02</v>
      </c>
    </row>
    <row r="67" spans="1:5" ht="28.5" customHeight="1" x14ac:dyDescent="0.25">
      <c r="A67" s="112" t="s">
        <v>41</v>
      </c>
      <c r="B67" s="112"/>
      <c r="C67" s="70">
        <v>2617712</v>
      </c>
      <c r="D67" s="70">
        <v>45909.02</v>
      </c>
      <c r="E67" s="70">
        <v>2663621.02</v>
      </c>
    </row>
    <row r="68" spans="1:5" ht="15" customHeight="1" x14ac:dyDescent="0.25">
      <c r="A68" s="71" t="s">
        <v>81</v>
      </c>
      <c r="B68" s="71"/>
      <c r="C68" s="70">
        <v>2617712</v>
      </c>
      <c r="D68" s="70">
        <v>45909.02</v>
      </c>
      <c r="E68" s="70">
        <v>2663621.02</v>
      </c>
    </row>
  </sheetData>
  <mergeCells count="41">
    <mergeCell ref="A67:B67"/>
    <mergeCell ref="A63:A64"/>
    <mergeCell ref="B63:B64"/>
    <mergeCell ref="A1:E1"/>
    <mergeCell ref="A25:E25"/>
    <mergeCell ref="A4:B4"/>
    <mergeCell ref="A5:A6"/>
    <mergeCell ref="B5:B6"/>
    <mergeCell ref="A27:A28"/>
    <mergeCell ref="B27:B28"/>
    <mergeCell ref="A47:B47"/>
    <mergeCell ref="A58:B58"/>
    <mergeCell ref="A55:B55"/>
    <mergeCell ref="A52:B52"/>
    <mergeCell ref="A3:E3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8:B48"/>
    <mergeCell ref="A49:B49"/>
    <mergeCell ref="A57:B57"/>
    <mergeCell ref="A50:B50"/>
    <mergeCell ref="A51:B51"/>
    <mergeCell ref="A53:B53"/>
    <mergeCell ref="A54:B54"/>
    <mergeCell ref="A56:B56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9"/>
  <sheetViews>
    <sheetView view="pageBreakPreview" zoomScale="60" zoomScaleNormal="100" workbookViewId="0">
      <selection activeCell="E5" sqref="E5"/>
    </sheetView>
  </sheetViews>
  <sheetFormatPr defaultRowHeight="15" x14ac:dyDescent="0.25"/>
  <cols>
    <col min="2" max="2" width="40.42578125" style="9" customWidth="1"/>
    <col min="3" max="5" width="15.7109375" customWidth="1"/>
  </cols>
  <sheetData>
    <row r="1" spans="1:5" s="8" customFormat="1" ht="21" x14ac:dyDescent="0.35">
      <c r="A1" s="130" t="s">
        <v>42</v>
      </c>
      <c r="B1" s="130"/>
      <c r="C1" s="130"/>
      <c r="D1" s="130"/>
      <c r="E1" s="130"/>
    </row>
    <row r="3" spans="1:5" ht="15" customHeight="1" x14ac:dyDescent="0.25">
      <c r="A3" s="131" t="s">
        <v>23</v>
      </c>
      <c r="B3" s="131" t="s">
        <v>9</v>
      </c>
      <c r="C3" s="30" t="s">
        <v>1</v>
      </c>
      <c r="D3" s="30" t="s">
        <v>25</v>
      </c>
      <c r="E3" s="30" t="s">
        <v>26</v>
      </c>
    </row>
    <row r="4" spans="1:5" x14ac:dyDescent="0.25">
      <c r="A4" s="131"/>
      <c r="B4" s="131"/>
      <c r="C4" s="31">
        <v>2026</v>
      </c>
      <c r="D4" s="31"/>
      <c r="E4" s="31">
        <v>2026</v>
      </c>
    </row>
    <row r="5" spans="1:5" x14ac:dyDescent="0.25">
      <c r="A5" s="16" t="s">
        <v>32</v>
      </c>
      <c r="B5" s="16"/>
      <c r="C5" s="17">
        <v>2617712</v>
      </c>
      <c r="D5" s="17">
        <v>45909.02</v>
      </c>
      <c r="E5" s="17">
        <v>2663621.02</v>
      </c>
    </row>
    <row r="6" spans="1:5" x14ac:dyDescent="0.25">
      <c r="A6" s="72" t="s">
        <v>82</v>
      </c>
      <c r="B6" s="72"/>
      <c r="C6" s="73">
        <v>2617712</v>
      </c>
      <c r="D6" s="73">
        <v>45909.02</v>
      </c>
      <c r="E6" s="73">
        <v>2663621.02</v>
      </c>
    </row>
    <row r="7" spans="1:5" ht="27.75" customHeight="1" x14ac:dyDescent="0.25">
      <c r="A7" s="132" t="s">
        <v>83</v>
      </c>
      <c r="B7" s="133"/>
      <c r="C7" s="14">
        <v>2617712</v>
      </c>
      <c r="D7" s="14">
        <v>45909.02</v>
      </c>
      <c r="E7" s="14">
        <v>2663621.02</v>
      </c>
    </row>
    <row r="8" spans="1:5" ht="30" customHeight="1" x14ac:dyDescent="0.25">
      <c r="A8" s="134" t="s">
        <v>2</v>
      </c>
      <c r="B8" s="135"/>
      <c r="C8" s="15">
        <v>2617712</v>
      </c>
      <c r="D8" s="15">
        <v>31979.02</v>
      </c>
      <c r="E8" s="15">
        <v>2649691.02</v>
      </c>
    </row>
    <row r="9" spans="1:5" x14ac:dyDescent="0.25">
      <c r="A9" s="74" t="s">
        <v>67</v>
      </c>
      <c r="B9" s="74"/>
      <c r="C9" s="65">
        <v>2293212</v>
      </c>
      <c r="D9" s="65">
        <v>-25292</v>
      </c>
      <c r="E9" s="65">
        <v>2267920</v>
      </c>
    </row>
    <row r="10" spans="1:5" x14ac:dyDescent="0.25">
      <c r="A10" s="28" t="s">
        <v>27</v>
      </c>
      <c r="B10" s="28"/>
      <c r="C10" s="26">
        <v>2293212</v>
      </c>
      <c r="D10" s="26">
        <v>-25292</v>
      </c>
      <c r="E10" s="26">
        <v>2267920</v>
      </c>
    </row>
    <row r="11" spans="1:5" x14ac:dyDescent="0.25">
      <c r="A11" s="75" t="s">
        <v>84</v>
      </c>
      <c r="B11" s="75"/>
      <c r="C11" s="76">
        <v>2293212</v>
      </c>
      <c r="D11" s="76">
        <v>-25292</v>
      </c>
      <c r="E11" s="76">
        <v>2267920</v>
      </c>
    </row>
    <row r="12" spans="1:5" x14ac:dyDescent="0.25">
      <c r="A12" s="10" t="s">
        <v>17</v>
      </c>
      <c r="B12" s="10" t="s">
        <v>3</v>
      </c>
      <c r="C12" s="11">
        <v>2293212</v>
      </c>
      <c r="D12" s="11">
        <v>-25292</v>
      </c>
      <c r="E12" s="11">
        <v>2267920</v>
      </c>
    </row>
    <row r="13" spans="1:5" x14ac:dyDescent="0.25">
      <c r="A13" s="12" t="s">
        <v>18</v>
      </c>
      <c r="B13" s="12" t="s">
        <v>4</v>
      </c>
      <c r="C13" s="13">
        <v>2198312</v>
      </c>
      <c r="D13" s="13">
        <v>-17500</v>
      </c>
      <c r="E13" s="13">
        <v>2180812</v>
      </c>
    </row>
    <row r="14" spans="1:5" x14ac:dyDescent="0.25">
      <c r="A14" s="12" t="s">
        <v>19</v>
      </c>
      <c r="B14" s="12" t="s">
        <v>5</v>
      </c>
      <c r="C14" s="13">
        <v>94900</v>
      </c>
      <c r="D14" s="13">
        <v>-7792</v>
      </c>
      <c r="E14" s="13">
        <v>87108</v>
      </c>
    </row>
    <row r="15" spans="1:5" x14ac:dyDescent="0.25">
      <c r="A15" s="74" t="s">
        <v>68</v>
      </c>
      <c r="B15" s="74"/>
      <c r="C15" s="65">
        <v>5700</v>
      </c>
      <c r="D15" s="65">
        <v>1850</v>
      </c>
      <c r="E15" s="65">
        <v>7550</v>
      </c>
    </row>
    <row r="16" spans="1:5" x14ac:dyDescent="0.25">
      <c r="A16" s="28" t="s">
        <v>69</v>
      </c>
      <c r="B16" s="28"/>
      <c r="C16" s="26">
        <v>5700</v>
      </c>
      <c r="D16" s="26">
        <v>1850</v>
      </c>
      <c r="E16" s="26">
        <v>7550</v>
      </c>
    </row>
    <row r="17" spans="1:5" x14ac:dyDescent="0.25">
      <c r="A17" s="75" t="s">
        <v>85</v>
      </c>
      <c r="B17" s="75"/>
      <c r="C17" s="76">
        <v>5700</v>
      </c>
      <c r="D17" s="76">
        <v>1850</v>
      </c>
      <c r="E17" s="76">
        <v>7550</v>
      </c>
    </row>
    <row r="18" spans="1:5" x14ac:dyDescent="0.25">
      <c r="A18" s="10" t="s">
        <v>17</v>
      </c>
      <c r="B18" s="10" t="s">
        <v>3</v>
      </c>
      <c r="C18" s="11">
        <v>5700</v>
      </c>
      <c r="D18" s="11">
        <v>1850</v>
      </c>
      <c r="E18" s="11">
        <v>7550</v>
      </c>
    </row>
    <row r="19" spans="1:5" x14ac:dyDescent="0.25">
      <c r="A19" s="12" t="s">
        <v>19</v>
      </c>
      <c r="B19" s="12" t="s">
        <v>5</v>
      </c>
      <c r="C19" s="13">
        <v>5700</v>
      </c>
      <c r="D19" s="13">
        <v>1850</v>
      </c>
      <c r="E19" s="13">
        <v>7550</v>
      </c>
    </row>
    <row r="20" spans="1:5" x14ac:dyDescent="0.25">
      <c r="A20" s="74" t="s">
        <v>70</v>
      </c>
      <c r="B20" s="74"/>
      <c r="C20" s="65">
        <v>236850</v>
      </c>
      <c r="D20" s="65">
        <v>1500</v>
      </c>
      <c r="E20" s="65">
        <v>238350</v>
      </c>
    </row>
    <row r="21" spans="1:5" x14ac:dyDescent="0.25">
      <c r="A21" s="28" t="s">
        <v>71</v>
      </c>
      <c r="B21" s="28"/>
      <c r="C21" s="26">
        <v>236850</v>
      </c>
      <c r="D21" s="26">
        <v>1500</v>
      </c>
      <c r="E21" s="26">
        <v>238350</v>
      </c>
    </row>
    <row r="22" spans="1:5" x14ac:dyDescent="0.25">
      <c r="A22" s="75" t="s">
        <v>86</v>
      </c>
      <c r="B22" s="75"/>
      <c r="C22" s="76">
        <v>236850</v>
      </c>
      <c r="D22" s="76">
        <v>1500</v>
      </c>
      <c r="E22" s="76">
        <v>238350</v>
      </c>
    </row>
    <row r="23" spans="1:5" x14ac:dyDescent="0.25">
      <c r="A23" s="10" t="s">
        <v>17</v>
      </c>
      <c r="B23" s="10" t="s">
        <v>3</v>
      </c>
      <c r="C23" s="11">
        <v>235350</v>
      </c>
      <c r="D23" s="11">
        <v>1500</v>
      </c>
      <c r="E23" s="11">
        <v>236850</v>
      </c>
    </row>
    <row r="24" spans="1:5" x14ac:dyDescent="0.25">
      <c r="A24" s="12" t="s">
        <v>19</v>
      </c>
      <c r="B24" s="12" t="s">
        <v>5</v>
      </c>
      <c r="C24" s="13">
        <v>234140</v>
      </c>
      <c r="D24" s="13">
        <v>1500</v>
      </c>
      <c r="E24" s="13">
        <v>235640</v>
      </c>
    </row>
    <row r="25" spans="1:5" x14ac:dyDescent="0.25">
      <c r="A25" s="12" t="s">
        <v>20</v>
      </c>
      <c r="B25" s="12" t="s">
        <v>6</v>
      </c>
      <c r="C25" s="13">
        <v>1210</v>
      </c>
      <c r="D25" s="13">
        <v>0</v>
      </c>
      <c r="E25" s="13">
        <v>1210</v>
      </c>
    </row>
    <row r="26" spans="1:5" x14ac:dyDescent="0.25">
      <c r="A26" s="10" t="s">
        <v>21</v>
      </c>
      <c r="B26" s="10" t="s">
        <v>7</v>
      </c>
      <c r="C26" s="11">
        <v>1500</v>
      </c>
      <c r="D26" s="11">
        <v>0</v>
      </c>
      <c r="E26" s="11">
        <v>1500</v>
      </c>
    </row>
    <row r="27" spans="1:5" ht="30" x14ac:dyDescent="0.25">
      <c r="A27" s="12" t="s">
        <v>22</v>
      </c>
      <c r="B27" s="19" t="s">
        <v>8</v>
      </c>
      <c r="C27" s="13">
        <v>1500</v>
      </c>
      <c r="D27" s="13">
        <v>0</v>
      </c>
      <c r="E27" s="13">
        <v>1500</v>
      </c>
    </row>
    <row r="28" spans="1:5" x14ac:dyDescent="0.25">
      <c r="A28" s="74" t="s">
        <v>72</v>
      </c>
      <c r="B28" s="74"/>
      <c r="C28" s="65">
        <v>69950</v>
      </c>
      <c r="D28" s="65">
        <v>7975</v>
      </c>
      <c r="E28" s="65">
        <v>77925</v>
      </c>
    </row>
    <row r="29" spans="1:5" x14ac:dyDescent="0.25">
      <c r="A29" s="28" t="s">
        <v>73</v>
      </c>
      <c r="B29" s="28"/>
      <c r="C29" s="26">
        <v>53750</v>
      </c>
      <c r="D29" s="26">
        <v>7975</v>
      </c>
      <c r="E29" s="26">
        <v>61725</v>
      </c>
    </row>
    <row r="30" spans="1:5" ht="30" customHeight="1" x14ac:dyDescent="0.25">
      <c r="A30" s="122" t="s">
        <v>87</v>
      </c>
      <c r="B30" s="123"/>
      <c r="C30" s="76">
        <v>5000</v>
      </c>
      <c r="D30" s="76">
        <v>125</v>
      </c>
      <c r="E30" s="76">
        <v>5125</v>
      </c>
    </row>
    <row r="31" spans="1:5" x14ac:dyDescent="0.25">
      <c r="A31" s="10" t="s">
        <v>17</v>
      </c>
      <c r="B31" s="10" t="s">
        <v>3</v>
      </c>
      <c r="C31" s="11">
        <v>4500</v>
      </c>
      <c r="D31" s="11">
        <v>125</v>
      </c>
      <c r="E31" s="11">
        <v>4625</v>
      </c>
    </row>
    <row r="32" spans="1:5" x14ac:dyDescent="0.25">
      <c r="A32" s="12" t="s">
        <v>19</v>
      </c>
      <c r="B32" s="12" t="s">
        <v>5</v>
      </c>
      <c r="C32" s="13">
        <v>4500</v>
      </c>
      <c r="D32" s="13">
        <v>125</v>
      </c>
      <c r="E32" s="13">
        <v>4625</v>
      </c>
    </row>
    <row r="33" spans="1:5" x14ac:dyDescent="0.25">
      <c r="A33" s="10" t="s">
        <v>21</v>
      </c>
      <c r="B33" s="10" t="s">
        <v>7</v>
      </c>
      <c r="C33" s="11">
        <v>500</v>
      </c>
      <c r="D33" s="11">
        <v>0</v>
      </c>
      <c r="E33" s="11">
        <v>500</v>
      </c>
    </row>
    <row r="34" spans="1:5" ht="30" x14ac:dyDescent="0.25">
      <c r="A34" s="12" t="s">
        <v>22</v>
      </c>
      <c r="B34" s="19" t="s">
        <v>8</v>
      </c>
      <c r="C34" s="13">
        <v>500</v>
      </c>
      <c r="D34" s="13">
        <v>0</v>
      </c>
      <c r="E34" s="13">
        <v>500</v>
      </c>
    </row>
    <row r="35" spans="1:5" ht="25.5" customHeight="1" x14ac:dyDescent="0.25">
      <c r="A35" s="122" t="s">
        <v>88</v>
      </c>
      <c r="B35" s="123"/>
      <c r="C35" s="76">
        <v>48750</v>
      </c>
      <c r="D35" s="76">
        <v>7850</v>
      </c>
      <c r="E35" s="76">
        <v>56600</v>
      </c>
    </row>
    <row r="36" spans="1:5" x14ac:dyDescent="0.25">
      <c r="A36" s="10" t="s">
        <v>17</v>
      </c>
      <c r="B36" s="10" t="s">
        <v>3</v>
      </c>
      <c r="C36" s="11">
        <v>26950</v>
      </c>
      <c r="D36" s="11">
        <v>7850</v>
      </c>
      <c r="E36" s="11">
        <v>34800</v>
      </c>
    </row>
    <row r="37" spans="1:5" x14ac:dyDescent="0.25">
      <c r="A37" s="12" t="s">
        <v>18</v>
      </c>
      <c r="B37" s="12" t="s">
        <v>4</v>
      </c>
      <c r="C37" s="13">
        <v>0</v>
      </c>
      <c r="D37" s="13">
        <v>6500</v>
      </c>
      <c r="E37" s="13">
        <v>6500</v>
      </c>
    </row>
    <row r="38" spans="1:5" x14ac:dyDescent="0.25">
      <c r="A38" s="12" t="s">
        <v>19</v>
      </c>
      <c r="B38" s="12" t="s">
        <v>5</v>
      </c>
      <c r="C38" s="13">
        <v>26950</v>
      </c>
      <c r="D38" s="13">
        <v>1350</v>
      </c>
      <c r="E38" s="13">
        <v>28300</v>
      </c>
    </row>
    <row r="39" spans="1:5" x14ac:dyDescent="0.25">
      <c r="A39" s="10" t="s">
        <v>21</v>
      </c>
      <c r="B39" s="10" t="s">
        <v>7</v>
      </c>
      <c r="C39" s="11">
        <v>21800</v>
      </c>
      <c r="D39" s="11">
        <v>0</v>
      </c>
      <c r="E39" s="11">
        <v>21800</v>
      </c>
    </row>
    <row r="40" spans="1:5" ht="30" x14ac:dyDescent="0.25">
      <c r="A40" s="12" t="s">
        <v>22</v>
      </c>
      <c r="B40" s="19" t="s">
        <v>8</v>
      </c>
      <c r="C40" s="13">
        <v>21800</v>
      </c>
      <c r="D40" s="13">
        <v>0</v>
      </c>
      <c r="E40" s="13">
        <v>21800</v>
      </c>
    </row>
    <row r="41" spans="1:5" x14ac:dyDescent="0.25">
      <c r="A41" s="28" t="s">
        <v>75</v>
      </c>
      <c r="B41" s="28"/>
      <c r="C41" s="26">
        <v>16200</v>
      </c>
      <c r="D41" s="26">
        <v>0</v>
      </c>
      <c r="E41" s="26">
        <v>16200</v>
      </c>
    </row>
    <row r="42" spans="1:5" x14ac:dyDescent="0.25">
      <c r="A42" s="10" t="s">
        <v>17</v>
      </c>
      <c r="B42" s="10" t="s">
        <v>3</v>
      </c>
      <c r="C42" s="11">
        <v>16200</v>
      </c>
      <c r="D42" s="11">
        <v>0</v>
      </c>
      <c r="E42" s="11">
        <v>16200</v>
      </c>
    </row>
    <row r="43" spans="1:5" x14ac:dyDescent="0.25">
      <c r="A43" s="12" t="s">
        <v>19</v>
      </c>
      <c r="B43" s="12" t="s">
        <v>5</v>
      </c>
      <c r="C43" s="13">
        <v>16200</v>
      </c>
      <c r="D43" s="13">
        <v>0</v>
      </c>
      <c r="E43" s="13">
        <v>16200</v>
      </c>
    </row>
    <row r="44" spans="1:5" ht="30" customHeight="1" x14ac:dyDescent="0.25">
      <c r="A44" s="102" t="s">
        <v>76</v>
      </c>
      <c r="B44" s="103"/>
      <c r="C44" s="65">
        <v>2000</v>
      </c>
      <c r="D44" s="65">
        <v>0</v>
      </c>
      <c r="E44" s="65">
        <v>2000</v>
      </c>
    </row>
    <row r="45" spans="1:5" ht="29.25" customHeight="1" x14ac:dyDescent="0.25">
      <c r="A45" s="126" t="s">
        <v>77</v>
      </c>
      <c r="B45" s="127"/>
      <c r="C45" s="26">
        <v>2000</v>
      </c>
      <c r="D45" s="26">
        <v>0</v>
      </c>
      <c r="E45" s="26">
        <v>2000</v>
      </c>
    </row>
    <row r="46" spans="1:5" ht="29.25" customHeight="1" x14ac:dyDescent="0.25">
      <c r="A46" s="128" t="s">
        <v>89</v>
      </c>
      <c r="B46" s="129"/>
      <c r="C46" s="76">
        <v>2000</v>
      </c>
      <c r="D46" s="76">
        <v>0</v>
      </c>
      <c r="E46" s="76">
        <v>2000</v>
      </c>
    </row>
    <row r="47" spans="1:5" x14ac:dyDescent="0.25">
      <c r="A47" s="10" t="s">
        <v>17</v>
      </c>
      <c r="B47" s="10" t="s">
        <v>3</v>
      </c>
      <c r="C47" s="11">
        <v>2000</v>
      </c>
      <c r="D47" s="11">
        <v>0</v>
      </c>
      <c r="E47" s="11">
        <v>2000</v>
      </c>
    </row>
    <row r="48" spans="1:5" x14ac:dyDescent="0.25">
      <c r="A48" s="12" t="s">
        <v>19</v>
      </c>
      <c r="B48" s="12" t="s">
        <v>5</v>
      </c>
      <c r="C48" s="13">
        <v>2000</v>
      </c>
      <c r="D48" s="13">
        <v>0</v>
      </c>
      <c r="E48" s="13">
        <v>2000</v>
      </c>
    </row>
    <row r="49" spans="1:5" x14ac:dyDescent="0.25">
      <c r="A49" s="74" t="s">
        <v>78</v>
      </c>
      <c r="B49" s="74"/>
      <c r="C49" s="65">
        <v>10000</v>
      </c>
      <c r="D49" s="65">
        <v>45946.02</v>
      </c>
      <c r="E49" s="65">
        <v>55946.02</v>
      </c>
    </row>
    <row r="50" spans="1:5" x14ac:dyDescent="0.25">
      <c r="A50" s="28" t="s">
        <v>79</v>
      </c>
      <c r="B50" s="28"/>
      <c r="C50" s="26">
        <v>0</v>
      </c>
      <c r="D50" s="26">
        <v>7992</v>
      </c>
      <c r="E50" s="26">
        <v>7992</v>
      </c>
    </row>
    <row r="51" spans="1:5" ht="30.75" customHeight="1" x14ac:dyDescent="0.25">
      <c r="A51" s="122" t="s">
        <v>90</v>
      </c>
      <c r="B51" s="123"/>
      <c r="C51" s="76">
        <v>0</v>
      </c>
      <c r="D51" s="76">
        <v>7992</v>
      </c>
      <c r="E51" s="76">
        <v>7992</v>
      </c>
    </row>
    <row r="52" spans="1:5" x14ac:dyDescent="0.25">
      <c r="A52" s="10" t="s">
        <v>17</v>
      </c>
      <c r="B52" s="10" t="s">
        <v>3</v>
      </c>
      <c r="C52" s="11">
        <v>0</v>
      </c>
      <c r="D52" s="11">
        <v>7992</v>
      </c>
      <c r="E52" s="11">
        <v>7992</v>
      </c>
    </row>
    <row r="53" spans="1:5" x14ac:dyDescent="0.25">
      <c r="A53" s="12" t="s">
        <v>19</v>
      </c>
      <c r="B53" s="12" t="s">
        <v>5</v>
      </c>
      <c r="C53" s="13">
        <v>0</v>
      </c>
      <c r="D53" s="13">
        <v>7992</v>
      </c>
      <c r="E53" s="13">
        <v>7992</v>
      </c>
    </row>
    <row r="54" spans="1:5" x14ac:dyDescent="0.25">
      <c r="A54" s="126" t="s">
        <v>80</v>
      </c>
      <c r="B54" s="127"/>
      <c r="C54" s="26">
        <v>10000</v>
      </c>
      <c r="D54" s="26">
        <v>37954.019999999997</v>
      </c>
      <c r="E54" s="26">
        <v>47954.02</v>
      </c>
    </row>
    <row r="55" spans="1:5" ht="30.75" customHeight="1" x14ac:dyDescent="0.25">
      <c r="A55" s="128" t="s">
        <v>91</v>
      </c>
      <c r="B55" s="129"/>
      <c r="C55" s="76">
        <v>10000</v>
      </c>
      <c r="D55" s="76">
        <v>18550.59</v>
      </c>
      <c r="E55" s="76">
        <v>28550.59</v>
      </c>
    </row>
    <row r="56" spans="1:5" x14ac:dyDescent="0.25">
      <c r="A56" s="10" t="s">
        <v>17</v>
      </c>
      <c r="B56" s="10" t="s">
        <v>3</v>
      </c>
      <c r="C56" s="11">
        <v>5000</v>
      </c>
      <c r="D56" s="11">
        <v>15550.59</v>
      </c>
      <c r="E56" s="11">
        <v>20550.59</v>
      </c>
    </row>
    <row r="57" spans="1:5" x14ac:dyDescent="0.25">
      <c r="A57" s="12" t="s">
        <v>19</v>
      </c>
      <c r="B57" s="12" t="s">
        <v>5</v>
      </c>
      <c r="C57" s="13">
        <v>5000</v>
      </c>
      <c r="D57" s="13">
        <v>15550.59</v>
      </c>
      <c r="E57" s="13">
        <v>20550.59</v>
      </c>
    </row>
    <row r="58" spans="1:5" x14ac:dyDescent="0.25">
      <c r="A58" s="10" t="s">
        <v>21</v>
      </c>
      <c r="B58" s="10" t="s">
        <v>7</v>
      </c>
      <c r="C58" s="11">
        <v>5000</v>
      </c>
      <c r="D58" s="11">
        <v>3000</v>
      </c>
      <c r="E58" s="11">
        <v>8000</v>
      </c>
    </row>
    <row r="59" spans="1:5" ht="30" x14ac:dyDescent="0.25">
      <c r="A59" s="12" t="s">
        <v>22</v>
      </c>
      <c r="B59" s="19" t="s">
        <v>8</v>
      </c>
      <c r="C59" s="13">
        <v>5000</v>
      </c>
      <c r="D59" s="13">
        <v>3000</v>
      </c>
      <c r="E59" s="13">
        <v>8000</v>
      </c>
    </row>
    <row r="60" spans="1:5" ht="30" customHeight="1" x14ac:dyDescent="0.25">
      <c r="A60" s="122" t="s">
        <v>92</v>
      </c>
      <c r="B60" s="123"/>
      <c r="C60" s="76">
        <v>0</v>
      </c>
      <c r="D60" s="76">
        <v>1862.31</v>
      </c>
      <c r="E60" s="76">
        <v>1862.31</v>
      </c>
    </row>
    <row r="61" spans="1:5" x14ac:dyDescent="0.25">
      <c r="A61" s="10" t="s">
        <v>17</v>
      </c>
      <c r="B61" s="10" t="s">
        <v>3</v>
      </c>
      <c r="C61" s="11">
        <v>0</v>
      </c>
      <c r="D61" s="11">
        <v>1862.31</v>
      </c>
      <c r="E61" s="11">
        <v>1862.31</v>
      </c>
    </row>
    <row r="62" spans="1:5" x14ac:dyDescent="0.25">
      <c r="A62" s="12" t="s">
        <v>19</v>
      </c>
      <c r="B62" s="12" t="s">
        <v>5</v>
      </c>
      <c r="C62" s="13">
        <v>0</v>
      </c>
      <c r="D62" s="13">
        <v>517.65</v>
      </c>
      <c r="E62" s="13">
        <v>517.65</v>
      </c>
    </row>
    <row r="63" spans="1:5" ht="30" x14ac:dyDescent="0.25">
      <c r="A63" s="12" t="s">
        <v>64</v>
      </c>
      <c r="B63" s="19" t="s">
        <v>65</v>
      </c>
      <c r="C63" s="13">
        <v>0</v>
      </c>
      <c r="D63" s="13">
        <v>1344.66</v>
      </c>
      <c r="E63" s="13">
        <v>1344.66</v>
      </c>
    </row>
    <row r="64" spans="1:5" ht="30.75" customHeight="1" x14ac:dyDescent="0.25">
      <c r="A64" s="122" t="s">
        <v>93</v>
      </c>
      <c r="B64" s="123"/>
      <c r="C64" s="76">
        <v>0</v>
      </c>
      <c r="D64" s="76">
        <v>2015.6</v>
      </c>
      <c r="E64" s="76">
        <v>2015.6</v>
      </c>
    </row>
    <row r="65" spans="1:5" x14ac:dyDescent="0.25">
      <c r="A65" s="10" t="s">
        <v>21</v>
      </c>
      <c r="B65" s="10" t="s">
        <v>7</v>
      </c>
      <c r="C65" s="11">
        <v>0</v>
      </c>
      <c r="D65" s="11">
        <v>2015.6</v>
      </c>
      <c r="E65" s="11">
        <v>2015.6</v>
      </c>
    </row>
    <row r="66" spans="1:5" ht="30" x14ac:dyDescent="0.25">
      <c r="A66" s="12" t="s">
        <v>22</v>
      </c>
      <c r="B66" s="19" t="s">
        <v>8</v>
      </c>
      <c r="C66" s="13">
        <v>0</v>
      </c>
      <c r="D66" s="13">
        <v>2015.6</v>
      </c>
      <c r="E66" s="13">
        <v>2015.6</v>
      </c>
    </row>
    <row r="67" spans="1:5" ht="30.75" customHeight="1" x14ac:dyDescent="0.25">
      <c r="A67" s="122" t="s">
        <v>94</v>
      </c>
      <c r="B67" s="123"/>
      <c r="C67" s="76">
        <v>0</v>
      </c>
      <c r="D67" s="76">
        <v>2797</v>
      </c>
      <c r="E67" s="76">
        <v>2797</v>
      </c>
    </row>
    <row r="68" spans="1:5" x14ac:dyDescent="0.25">
      <c r="A68" s="10" t="s">
        <v>17</v>
      </c>
      <c r="B68" s="10" t="s">
        <v>3</v>
      </c>
      <c r="C68" s="11">
        <v>0</v>
      </c>
      <c r="D68" s="11">
        <v>2797</v>
      </c>
      <c r="E68" s="11">
        <v>2797</v>
      </c>
    </row>
    <row r="69" spans="1:5" x14ac:dyDescent="0.25">
      <c r="A69" s="12" t="s">
        <v>19</v>
      </c>
      <c r="B69" s="12" t="s">
        <v>5</v>
      </c>
      <c r="C69" s="13">
        <v>0</v>
      </c>
      <c r="D69" s="13">
        <v>2797</v>
      </c>
      <c r="E69" s="13">
        <v>2797</v>
      </c>
    </row>
    <row r="70" spans="1:5" ht="29.25" customHeight="1" x14ac:dyDescent="0.25">
      <c r="A70" s="122" t="s">
        <v>95</v>
      </c>
      <c r="B70" s="123"/>
      <c r="C70" s="76">
        <v>0</v>
      </c>
      <c r="D70" s="76">
        <v>12728.52</v>
      </c>
      <c r="E70" s="76">
        <v>12728.52</v>
      </c>
    </row>
    <row r="71" spans="1:5" x14ac:dyDescent="0.25">
      <c r="A71" s="10" t="s">
        <v>17</v>
      </c>
      <c r="B71" s="10" t="s">
        <v>3</v>
      </c>
      <c r="C71" s="11">
        <v>0</v>
      </c>
      <c r="D71" s="11">
        <v>12728.52</v>
      </c>
      <c r="E71" s="11">
        <v>12728.52</v>
      </c>
    </row>
    <row r="72" spans="1:5" x14ac:dyDescent="0.25">
      <c r="A72" s="12" t="s">
        <v>18</v>
      </c>
      <c r="B72" s="12" t="s">
        <v>4</v>
      </c>
      <c r="C72" s="13">
        <v>0</v>
      </c>
      <c r="D72" s="13">
        <v>11428.52</v>
      </c>
      <c r="E72" s="13">
        <v>11428.52</v>
      </c>
    </row>
    <row r="73" spans="1:5" x14ac:dyDescent="0.25">
      <c r="A73" s="12" t="s">
        <v>19</v>
      </c>
      <c r="B73" s="12" t="s">
        <v>5</v>
      </c>
      <c r="C73" s="13">
        <v>0</v>
      </c>
      <c r="D73" s="13">
        <v>1300</v>
      </c>
      <c r="E73" s="13">
        <v>1300</v>
      </c>
    </row>
    <row r="74" spans="1:5" ht="30" customHeight="1" x14ac:dyDescent="0.25">
      <c r="A74" s="124" t="s">
        <v>96</v>
      </c>
      <c r="B74" s="125"/>
      <c r="C74" s="15">
        <v>0</v>
      </c>
      <c r="D74" s="15">
        <v>13930</v>
      </c>
      <c r="E74" s="15">
        <v>13930</v>
      </c>
    </row>
    <row r="75" spans="1:5" x14ac:dyDescent="0.25">
      <c r="A75" s="74" t="s">
        <v>72</v>
      </c>
      <c r="B75" s="74"/>
      <c r="C75" s="65">
        <v>0</v>
      </c>
      <c r="D75" s="65">
        <v>13930</v>
      </c>
      <c r="E75" s="65">
        <v>13930</v>
      </c>
    </row>
    <row r="76" spans="1:5" x14ac:dyDescent="0.25">
      <c r="A76" s="28" t="s">
        <v>74</v>
      </c>
      <c r="B76" s="28"/>
      <c r="C76" s="26">
        <v>0</v>
      </c>
      <c r="D76" s="26">
        <v>13930</v>
      </c>
      <c r="E76" s="26">
        <v>13930</v>
      </c>
    </row>
    <row r="77" spans="1:5" x14ac:dyDescent="0.25">
      <c r="A77" s="75" t="s">
        <v>97</v>
      </c>
      <c r="B77" s="75"/>
      <c r="C77" s="76">
        <v>0</v>
      </c>
      <c r="D77" s="76">
        <v>13930</v>
      </c>
      <c r="E77" s="76">
        <v>13930</v>
      </c>
    </row>
    <row r="78" spans="1:5" x14ac:dyDescent="0.25">
      <c r="A78" s="10" t="s">
        <v>17</v>
      </c>
      <c r="B78" s="10" t="s">
        <v>3</v>
      </c>
      <c r="C78" s="11">
        <v>0</v>
      </c>
      <c r="D78" s="11">
        <v>13930</v>
      </c>
      <c r="E78" s="11">
        <v>13930</v>
      </c>
    </row>
    <row r="79" spans="1:5" x14ac:dyDescent="0.25">
      <c r="A79" s="12" t="s">
        <v>19</v>
      </c>
      <c r="B79" s="12" t="s">
        <v>5</v>
      </c>
      <c r="C79" s="13">
        <v>0</v>
      </c>
      <c r="D79" s="13">
        <v>13930</v>
      </c>
      <c r="E79" s="13">
        <v>13930</v>
      </c>
    </row>
  </sheetData>
  <mergeCells count="18">
    <mergeCell ref="A44:B44"/>
    <mergeCell ref="A1:E1"/>
    <mergeCell ref="A3:A4"/>
    <mergeCell ref="B3:B4"/>
    <mergeCell ref="A7:B7"/>
    <mergeCell ref="A8:B8"/>
    <mergeCell ref="A30:B30"/>
    <mergeCell ref="A35:B35"/>
    <mergeCell ref="A45:B45"/>
    <mergeCell ref="A46:B46"/>
    <mergeCell ref="A51:B51"/>
    <mergeCell ref="A54:B54"/>
    <mergeCell ref="A55:B55"/>
    <mergeCell ref="A60:B60"/>
    <mergeCell ref="A64:B64"/>
    <mergeCell ref="A67:B67"/>
    <mergeCell ref="A70:B70"/>
    <mergeCell ref="A74:B74"/>
  </mergeCells>
  <pageMargins left="0.31496062992125984" right="0.31496062992125984" top="0.74803149606299213" bottom="0.74803149606299213" header="0.31496062992125984" footer="0.31496062992125984"/>
  <pageSetup paperSize="9" scale="98" orientation="portrait" r:id="rId1"/>
  <rowBreaks count="1" manualBreakCount="1">
    <brk id="4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opći dio</vt:lpstr>
      <vt:lpstr>opći dio II</vt:lpstr>
      <vt:lpstr>RASHODI I IZDACI</vt:lpstr>
      <vt:lpstr>'RASHODI I IZDACI'!Ispis_naslova</vt:lpstr>
      <vt:lpstr>'opći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Perica</dc:creator>
  <cp:lastModifiedBy>Martina</cp:lastModifiedBy>
  <cp:lastPrinted>2026-07-13T08:58:52Z</cp:lastPrinted>
  <dcterms:created xsi:type="dcterms:W3CDTF">2016-10-25T07:01:18Z</dcterms:created>
  <dcterms:modified xsi:type="dcterms:W3CDTF">2026-07-15T06:38:34Z</dcterms:modified>
</cp:coreProperties>
</file>